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0370" windowHeight="11760" activeTab="4"/>
  </bookViews>
  <sheets>
    <sheet name="consumi" sheetId="1" r:id="rId1"/>
    <sheet name="titolo" sheetId="5" r:id="rId2"/>
    <sheet name="sezione1" sheetId="2" r:id="rId3"/>
    <sheet name="sezione2" sheetId="3" r:id="rId4"/>
    <sheet name="sezione3" sheetId="4" r:id="rId5"/>
  </sheets>
  <definedNames>
    <definedName name="_xlnm.Print_Area" localSheetId="0">consumi!$A$94:$R$247</definedName>
    <definedName name="_xlnm.Print_Area" localSheetId="3">sezione2!$B$3:$M$38</definedName>
    <definedName name="_xlnm.Print_Area" localSheetId="4">sezione3!$B$3:$M$38</definedName>
  </definedNames>
  <calcPr calcId="145621"/>
</workbook>
</file>

<file path=xl/calcChain.xml><?xml version="1.0" encoding="utf-8"?>
<calcChain xmlns="http://schemas.openxmlformats.org/spreadsheetml/2006/main">
  <c r="J13" i="1" l="1"/>
  <c r="K13" i="1"/>
  <c r="L13" i="1"/>
  <c r="M13" i="1"/>
  <c r="N13" i="1"/>
  <c r="O13" i="1"/>
  <c r="P13" i="1"/>
  <c r="Q13" i="1"/>
  <c r="I13" i="1"/>
  <c r="G13" i="1"/>
  <c r="H13" i="1"/>
  <c r="F13" i="1"/>
  <c r="G12" i="1"/>
  <c r="H12" i="1"/>
  <c r="I12" i="1"/>
  <c r="J12" i="1"/>
  <c r="K12" i="1"/>
  <c r="L12" i="1"/>
  <c r="F12" i="1"/>
  <c r="H11" i="1"/>
  <c r="I11" i="1"/>
  <c r="J11" i="1"/>
  <c r="K11" i="1"/>
  <c r="L11" i="1"/>
  <c r="G11" i="1"/>
  <c r="F11" i="1"/>
  <c r="J10" i="1"/>
  <c r="K10" i="1"/>
  <c r="L10" i="1"/>
  <c r="M10" i="1"/>
  <c r="N10" i="1"/>
  <c r="O10" i="1"/>
  <c r="P10" i="1"/>
  <c r="Q10" i="1"/>
  <c r="I10" i="1"/>
  <c r="K9" i="1"/>
  <c r="L9" i="1"/>
  <c r="M9" i="1"/>
  <c r="N9" i="1"/>
  <c r="O9" i="1"/>
  <c r="P9" i="1"/>
  <c r="Q9" i="1"/>
  <c r="J9" i="1"/>
  <c r="G8" i="1"/>
  <c r="H8" i="1"/>
  <c r="I8" i="1"/>
  <c r="J8" i="1"/>
  <c r="K8" i="1"/>
  <c r="L8" i="1"/>
  <c r="M8" i="1"/>
  <c r="N8" i="1"/>
  <c r="F8" i="1"/>
  <c r="J7" i="1"/>
  <c r="K7" i="1"/>
  <c r="L7" i="1"/>
  <c r="I7" i="1"/>
  <c r="H7" i="1"/>
  <c r="G7" i="1"/>
  <c r="F7" i="1"/>
  <c r="S9" i="1" l="1"/>
  <c r="S10" i="1"/>
  <c r="S13" i="1"/>
  <c r="N197" i="1"/>
  <c r="O197" i="1"/>
  <c r="P197" i="1"/>
  <c r="O36" i="1" l="1"/>
  <c r="O8" i="1" s="1"/>
  <c r="M150" i="1"/>
  <c r="M114" i="1"/>
  <c r="M64" i="1"/>
  <c r="M12" i="1" s="1"/>
  <c r="M51" i="1"/>
  <c r="O150" i="1"/>
  <c r="O114" i="1"/>
  <c r="O64" i="1"/>
  <c r="O12" i="1" s="1"/>
  <c r="O51" i="1"/>
  <c r="Q197" i="1"/>
  <c r="Q173" i="1"/>
  <c r="Q137" i="1"/>
  <c r="Q101" i="1"/>
  <c r="Q23" i="1"/>
  <c r="Q36" i="1"/>
  <c r="Q8" i="1" s="1"/>
  <c r="Q150" i="1"/>
  <c r="Q114" i="1"/>
  <c r="Q64" i="1"/>
  <c r="Q12" i="1" s="1"/>
  <c r="Q51" i="1"/>
  <c r="N150" i="1"/>
  <c r="N114" i="1"/>
  <c r="N64" i="1"/>
  <c r="N12" i="1" s="1"/>
  <c r="N51" i="1"/>
  <c r="P150" i="1"/>
  <c r="P114" i="1"/>
  <c r="P64" i="1"/>
  <c r="P12" i="1" s="1"/>
  <c r="P51" i="1"/>
  <c r="P36" i="1"/>
  <c r="P8" i="1" s="1"/>
  <c r="P173" i="1"/>
  <c r="P137" i="1"/>
  <c r="P101" i="1"/>
  <c r="P23" i="1"/>
  <c r="O23" i="1"/>
  <c r="O101" i="1"/>
  <c r="O137" i="1"/>
  <c r="O173" i="1"/>
  <c r="N173" i="1"/>
  <c r="N7" i="1" s="1"/>
  <c r="M173" i="1"/>
  <c r="M7" i="1" s="1"/>
  <c r="P21" i="1"/>
  <c r="O21" i="1" s="1"/>
  <c r="N21" i="1" s="1"/>
  <c r="M21" i="1" s="1"/>
  <c r="L21" i="1" s="1"/>
  <c r="K21" i="1" s="1"/>
  <c r="J21" i="1" s="1"/>
  <c r="I21" i="1" s="1"/>
  <c r="H21" i="1" s="1"/>
  <c r="G21" i="1" s="1"/>
  <c r="S12" i="1" l="1"/>
  <c r="S8" i="1"/>
  <c r="P11" i="1"/>
  <c r="Q11" i="1"/>
  <c r="N11" i="1"/>
  <c r="O7" i="1"/>
  <c r="O11" i="1"/>
  <c r="P7" i="1"/>
  <c r="Q7" i="1"/>
  <c r="M11" i="1"/>
  <c r="J77" i="1"/>
  <c r="K77" i="1"/>
  <c r="L77" i="1"/>
  <c r="M77" i="1"/>
  <c r="N77" i="1"/>
  <c r="O77" i="1"/>
  <c r="P77" i="1"/>
  <c r="Q77" i="1"/>
  <c r="J78" i="1"/>
  <c r="K78" i="1"/>
  <c r="L78" i="1"/>
  <c r="M78" i="1"/>
  <c r="N78" i="1"/>
  <c r="O78" i="1"/>
  <c r="P78" i="1"/>
  <c r="Q78" i="1"/>
  <c r="I77" i="1"/>
  <c r="I78" i="1"/>
  <c r="H78" i="1"/>
  <c r="H77" i="1"/>
  <c r="S7" i="1" l="1"/>
  <c r="S11" i="1"/>
</calcChain>
</file>

<file path=xl/sharedStrings.xml><?xml version="1.0" encoding="utf-8"?>
<sst xmlns="http://schemas.openxmlformats.org/spreadsheetml/2006/main" count="654" uniqueCount="156">
  <si>
    <t>2006/2007</t>
  </si>
  <si>
    <t xml:space="preserve">acquistata </t>
  </si>
  <si>
    <t>ceduta</t>
  </si>
  <si>
    <t>contatermie 1</t>
  </si>
  <si>
    <t>contatermie 2</t>
  </si>
  <si>
    <t>contatermie 4</t>
  </si>
  <si>
    <t>contatermie 5</t>
  </si>
  <si>
    <t>contatermie 6</t>
  </si>
  <si>
    <t>kwh</t>
  </si>
  <si>
    <t>energia</t>
  </si>
  <si>
    <t>fotovoltaico</t>
  </si>
  <si>
    <t>mc</t>
  </si>
  <si>
    <t>frig/h</t>
  </si>
  <si>
    <t>m3</t>
  </si>
  <si>
    <t>lt</t>
  </si>
  <si>
    <t>ASL-AL ; G</t>
  </si>
  <si>
    <t>A; B; D;</t>
  </si>
  <si>
    <t>B</t>
  </si>
  <si>
    <t>contatermie 7</t>
  </si>
  <si>
    <t>contatermie 8</t>
  </si>
  <si>
    <t>contatermie 9</t>
  </si>
  <si>
    <t>A-a</t>
  </si>
  <si>
    <t>contatermie 10</t>
  </si>
  <si>
    <t>contatermie 11</t>
  </si>
  <si>
    <t>contatermie 12</t>
  </si>
  <si>
    <t>contatermie 13</t>
  </si>
  <si>
    <t>contatermie 14</t>
  </si>
  <si>
    <t>contatermie 15</t>
  </si>
  <si>
    <t>contatermie 16</t>
  </si>
  <si>
    <t>A; B; D;F</t>
  </si>
  <si>
    <t>vapore</t>
  </si>
  <si>
    <t>GG</t>
  </si>
  <si>
    <t>D</t>
  </si>
  <si>
    <t>autoprodotta in trigenerazione</t>
  </si>
  <si>
    <t>Mwh</t>
  </si>
  <si>
    <t>acqua calda 85°</t>
  </si>
  <si>
    <t>energia stc 10 ( QA )</t>
  </si>
  <si>
    <t>energia stc 9 (QA+ASL)</t>
  </si>
  <si>
    <t>contatermie 3</t>
  </si>
  <si>
    <t>ASL-AL</t>
  </si>
  <si>
    <t>U.M.</t>
  </si>
  <si>
    <t>PERIODO</t>
  </si>
  <si>
    <t>F</t>
  </si>
  <si>
    <t>**</t>
  </si>
  <si>
    <t>dati non disponibili</t>
  </si>
  <si>
    <t>gas per CT</t>
  </si>
  <si>
    <t>gas per trigenerazione</t>
  </si>
  <si>
    <t>A; B; D; F.</t>
  </si>
  <si>
    <t>acqua refrigerata</t>
  </si>
  <si>
    <t>gasolio per CT</t>
  </si>
  <si>
    <t>E</t>
  </si>
  <si>
    <t>gas per caldaia portineria</t>
  </si>
  <si>
    <t>C</t>
  </si>
  <si>
    <t>gpl per striscie radianti</t>
  </si>
  <si>
    <t>di cui gas per energia termica</t>
  </si>
  <si>
    <t>di cui gas per energia elettrica</t>
  </si>
  <si>
    <t>A; B; D.</t>
  </si>
  <si>
    <t>A</t>
  </si>
  <si>
    <t xml:space="preserve">CONSUMI STORICI DELL' AZIENDA OSPEDALIERA DI ALESSANDRIA </t>
  </si>
  <si>
    <t>PLESSO DI RIFERIMENTO DELL' IMPUT/PRODUZIONE/OUTPUT</t>
  </si>
  <si>
    <t>CONSUMI ENERGETICI/PERIODO DELL' ANNO/CONTATORI</t>
  </si>
  <si>
    <t>A.</t>
  </si>
  <si>
    <t>PLESSO OGGETTO  EROGAZIONE</t>
  </si>
  <si>
    <t>ELETTRICI</t>
  </si>
  <si>
    <t>TERMICI</t>
  </si>
  <si>
    <t>FRIGOGENI</t>
  </si>
  <si>
    <t>CONTATORI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</si>
  <si>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</si>
  <si>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</si>
  <si>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</si>
  <si>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</si>
  <si>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</si>
  <si>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</si>
  <si>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</si>
  <si>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</si>
  <si>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</si>
  <si>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</si>
  <si>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</si>
  <si>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</si>
  <si>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1)</t>
  </si>
  <si>
    <t>GRADI GIORNO della stazione meteo di riferimento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</si>
  <si>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</si>
  <si>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</si>
  <si>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</si>
  <si>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</si>
  <si>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</si>
  <si>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</si>
  <si>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</si>
  <si>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</si>
  <si>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</si>
  <si>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</si>
  <si>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</si>
  <si>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ceduta alla rete</t>
  </si>
  <si>
    <t>la Centrale Termica fornisce acqua calda all' Osp. Civile, all' Osp. Infantile, al Quadrialtero Amministrativo ed in parte all' ASL-AL (plessi A;B;F;ASL-AL)</t>
  </si>
  <si>
    <t>somma dei 2 cogeneratori. Coge 2 fermo dal 11 luglio 2018 al 12 ottobre 2018; Coge 1 fermo dal 06 settembre 2018 al 23 gennaio 2019</t>
  </si>
  <si>
    <t>volumetrie lorde costruite plesso di riferimento</t>
  </si>
  <si>
    <t>volumetrie lorde riscaldate plesso di riferimento</t>
  </si>
  <si>
    <t>contatermie 2 : anno2015  2016 e 2017 probabili errori di lettura o malfunzionamento contatermie; contatermie 6,7,8,9,10: in funzione dal 19 ottobre 2018.</t>
  </si>
  <si>
    <t>l' erogazione avviene dalla CT plesso A (vedi nota 7)</t>
  </si>
  <si>
    <t>contatermie 11,12 in funzione dal 6 novembre 2018.</t>
  </si>
  <si>
    <t>13)</t>
  </si>
  <si>
    <t>consumi frigogeni contabilizzati a partire dal 2013</t>
  </si>
  <si>
    <t>***</t>
  </si>
  <si>
    <t>***consumi frigogeni totali dell' Azienda Ospedaliera negli anni 2006/2009 nei plessi A,B,C,D, espressi nel plesso A. Assorbitore fuori servizio dal 15 giugno 2018, ripristinato per la stagione estiva 2019</t>
  </si>
  <si>
    <r>
      <t xml:space="preserve">** consumi totali dell' Azienda Ospedaliera negli anni 2006/2009 riferita ai plessi A,B,C,D,E,F, espressi nel plesso A, </t>
    </r>
    <r>
      <rPr>
        <u/>
        <sz val="11"/>
        <color theme="1"/>
        <rFont val="Calibri"/>
        <family val="2"/>
        <scheme val="minor"/>
      </rPr>
      <t>interpolati per gli anni 2008 2009.</t>
    </r>
  </si>
  <si>
    <t>14)</t>
  </si>
  <si>
    <t>il consumo di energia elettrica è compreso nel consumo del plesso A</t>
  </si>
  <si>
    <t xml:space="preserve">plesso in affitto in via di dismissione </t>
  </si>
  <si>
    <t>NOTE DI LETTURA:</t>
  </si>
  <si>
    <t>riepilogo consumi Azienda Ospedaliera  Plessi A,B,C,D,E,F</t>
  </si>
  <si>
    <t>OSPEDALE CIVILE</t>
  </si>
  <si>
    <t>volumetrie</t>
  </si>
  <si>
    <t>PLESSO A</t>
  </si>
  <si>
    <t xml:space="preserve">PLESSO B </t>
  </si>
  <si>
    <t>OSPEDALE INFANTILE</t>
  </si>
  <si>
    <t>PLESSO C</t>
  </si>
  <si>
    <t>OSPEDALE BORSALINO</t>
  </si>
  <si>
    <t>PLESSO D</t>
  </si>
  <si>
    <t>POLIAMB. GARDELLA</t>
  </si>
  <si>
    <t>PLESSO E</t>
  </si>
  <si>
    <t>ELISUPERFICIE</t>
  </si>
  <si>
    <t>PLESSO F</t>
  </si>
  <si>
    <t>QUADRILAT. AMMINIS.</t>
  </si>
  <si>
    <t>MAGAZZINO</t>
  </si>
  <si>
    <t>GENERALE</t>
  </si>
  <si>
    <t xml:space="preserve">SEZIONE 1   CONSUMI </t>
  </si>
  <si>
    <t>DATI STORICI GENERALI</t>
  </si>
  <si>
    <t>DATI DI DETTAGLIO OSPEDALE CIVILE</t>
  </si>
  <si>
    <t>DATI DI DETTAGLIO ALTRE SEDI</t>
  </si>
  <si>
    <t xml:space="preserve">SEZIONE 2   CANONE </t>
  </si>
  <si>
    <t>SEZIONE 1 - CONSUMI</t>
  </si>
  <si>
    <t>SEZIONE 2 - CANONE</t>
  </si>
  <si>
    <t>SEZIONE 3 - INVESTIMENTI</t>
  </si>
  <si>
    <t>SEZIONE 3   INVESTIMENTI</t>
  </si>
  <si>
    <t xml:space="preserve">ALLEGATO ILLUSTRATIVO DEI CONSUMI E DEL CANONE (PARTE INTEGRANTE E SOSTANZIALE DEL C.S.A.)  </t>
  </si>
  <si>
    <t>NELLA PRESENTE SEZIONE SONO INDICATI I CONSUMI SUDDIVISI PER:</t>
  </si>
  <si>
    <t>L' ALLEGATO CONTIENE:</t>
  </si>
  <si>
    <t xml:space="preserve">PER QUANTO CONTENUTO NELLA PRESENTE SEZIONE SI RIMANDA AL CSA, AL DISCIPLINARE DI GESTIONE E MANUTENZIONE, AL DOCUMENTO DI COORDINAMENTO E MANAGEMENT, AI CRITERI DI VALUTAZIONE DELEL OFFERTE - NELLA PRESENTE SEZIONE E' RAPPRESENTATA LA COMPOSIZIONE DEL CANONE SIA PER SERVIZI CHE PER PROCESSI </t>
  </si>
  <si>
    <t>PROSPETTO DEL CANONE PER L' INTERA DURATA DEL CONTRALLO SUDDIVISO PER SERVIZI</t>
  </si>
  <si>
    <t>CALORE</t>
  </si>
  <si>
    <t>"</t>
  </si>
  <si>
    <t>CONDIZIONAMNETO</t>
  </si>
  <si>
    <t>CENTRALE COGENERAZIONE</t>
  </si>
  <si>
    <t>GRUPPI ELETTROGENI</t>
  </si>
  <si>
    <t>SISTEMI DI CONTINUITA' UPS</t>
  </si>
  <si>
    <t>IMPIANTI RILEVAZIONE INCENDI</t>
  </si>
  <si>
    <t>IMPIANTI IDRICO SANITARI</t>
  </si>
  <si>
    <t>IMPIANTI ELETTRICI</t>
  </si>
  <si>
    <t>TRATTAMENTO ANTILEGIONELLA</t>
  </si>
  <si>
    <t>CALORE - QUOTA DI COMPETENZA ASL-AL</t>
  </si>
  <si>
    <t>SERVIZIO</t>
  </si>
  <si>
    <t>SUDDIVISO PER PROCESSI ( CON GLI INVESTIMENTI )</t>
  </si>
  <si>
    <t>SUDDIVISO PER PROCESSI ( SENZA GLI INVESTIMENTI )</t>
  </si>
  <si>
    <t>DI DISPONIBILITA' E RAPPRESENTAZIONE SEMPLIFICATA DELLO SCHEMA DI OFFERTA</t>
  </si>
  <si>
    <t>COMPOSIZIONE DEL CANONE PER IL</t>
  </si>
  <si>
    <t>PER QUANTO CONTENUTO NELLA PRESENTE SEZIONE SI RIMANDA AL DOCUMENTO DI PROGETTAZIONE E COSTRUZIONE -                    NELLA PRESENTE SEZIONE SONO CLASSIFICATI GLI INVESTIMENTI     ( L1-L2-L3 )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</si>
</sst>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[$€]\ #,##0;[Red]\-[$€]\ #,##0"/>
    <numFmt numFmtId="167" formatCode="_(&quot;$&quot;* #,##0_);_(&quot;$&quot;* \(#,##0\);_(&quot;$&quot;* &quot;-&quot;_);_(@_)"/>
    <numFmt numFmtId="168" formatCode="_-* #,##0\ &quot;Pts&quot;_-;\-* #,##0\ &quot;Pts&quot;_-;_-* &quot;-&quot;\ &quot;Pts&quot;_-;_-@_-"/>
    <numFmt numFmtId="169" formatCode="_-* #,##0\ _P_t_s_-;\-* #,##0\ _P_t_s_-;_-* &quot;-&quot;\ _P_t_s_-;_-@_-"/>
    <numFmt numFmtId="170" formatCode="_-* #,##0.00\ &quot;Pts&quot;_-;\-* #,##0.00\ &quot;Pts&quot;_-;_-* &quot;-&quot;??\ &quot;Pts&quot;_-;_-@_-"/>
    <numFmt numFmtId="171" formatCode="_-* #,##0.00\ _P_t_s_-;\-* #,##0.00\ _P_t_s_-;_-* &quot;-&quot;??\ _P_t_s_-;_-@_-"/>
    <numFmt numFmtId="172" formatCode="_-* #,##0\ _D_M_-;\-* #,##0\ _D_M_-;_-* &quot;-&quot;\ _D_M_-;_-@_-"/>
    <numFmt numFmtId="173" formatCode="_-* #,##0.00\ _D_M_-;\-* #,##0.00\ _D_M_-;_-* &quot;-&quot;??\ _D_M_-;_-@_-"/>
    <numFmt numFmtId="174" formatCode="0.00_)"/>
    <numFmt numFmtId="175" formatCode="_-* #,##0_-;\-* #,##0_-;_-* &quot;-&quot;??_-;_-@_-"/>
    <numFmt numFmtId="176" formatCode="_-[$€]\ * #,##0.00_-;\-[$€]\ * #,##0.00_-;_-[$€]\ 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i/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Helv"/>
    </font>
    <font>
      <sz val="9"/>
      <name val="Times New Roman"/>
      <family val="1"/>
    </font>
    <font>
      <b/>
      <i/>
      <sz val="16"/>
      <name val="Helv"/>
    </font>
    <font>
      <sz val="8"/>
      <name val="Arial"/>
      <family val="2"/>
    </font>
    <font>
      <sz val="1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48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Trellis">
        <bgColor theme="0" tint="-0.1499679555650502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9" fillId="0" borderId="4" applyNumberFormat="0" applyBorder="0">
      <alignment horizontal="centerContinuous"/>
    </xf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2" fontId="10" fillId="3" borderId="0"/>
    <xf numFmtId="174" fontId="11" fillId="0" borderId="0"/>
    <xf numFmtId="0" fontId="12" fillId="0" borderId="0"/>
    <xf numFmtId="167" fontId="3" fillId="0" borderId="0" applyFont="0" applyFill="0" applyBorder="0" applyAlignment="0" applyProtection="0"/>
    <xf numFmtId="0" fontId="3" fillId="0" borderId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5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9" fillId="18" borderId="14" applyNumberFormat="0" applyAlignment="0" applyProtection="0"/>
    <xf numFmtId="0" fontId="20" fillId="0" borderId="15" applyNumberFormat="0" applyFill="0" applyAlignment="0" applyProtection="0"/>
    <xf numFmtId="0" fontId="21" fillId="19" borderId="16" applyNumberFormat="0" applyAlignment="0" applyProtection="0"/>
    <xf numFmtId="0" fontId="18" fillId="20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17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2" fillId="14" borderId="14" applyNumberFormat="0" applyAlignment="0" applyProtection="0"/>
    <xf numFmtId="0" fontId="23" fillId="14" borderId="0" applyNumberFormat="0" applyBorder="0" applyAlignment="0" applyProtection="0"/>
    <xf numFmtId="0" fontId="2" fillId="11" borderId="17" applyNumberFormat="0" applyFont="0" applyAlignment="0" applyProtection="0"/>
    <xf numFmtId="0" fontId="24" fillId="18" borderId="18" applyNumberFormat="0" applyAlignment="0" applyProtection="0"/>
    <xf numFmtId="9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9" fillId="0" borderId="21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22" applyNumberFormat="0" applyFill="0" applyAlignment="0" applyProtection="0"/>
    <xf numFmtId="0" fontId="31" fillId="24" borderId="0" applyNumberFormat="0" applyBorder="0" applyAlignment="0" applyProtection="0"/>
    <xf numFmtId="0" fontId="32" fillId="13" borderId="0" applyNumberFormat="0" applyBorder="0" applyAlignment="0" applyProtection="0"/>
  </cellStyleXfs>
  <cellXfs count="247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4" borderId="1" xfId="0" applyFill="1" applyBorder="1"/>
    <xf numFmtId="0" fontId="0" fillId="0" borderId="1" xfId="0" applyFill="1" applyBorder="1"/>
    <xf numFmtId="3" fontId="14" fillId="5" borderId="1" xfId="0" applyNumberFormat="1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3" xfId="0" applyFill="1" applyBorder="1"/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3" fontId="14" fillId="5" borderId="1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center"/>
    </xf>
    <xf numFmtId="3" fontId="0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16" fillId="3" borderId="1" xfId="7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horizontal="center"/>
    </xf>
    <xf numFmtId="3" fontId="16" fillId="0" borderId="1" xfId="7" applyNumberFormat="1" applyFont="1" applyFill="1" applyBorder="1" applyAlignment="1">
      <alignment horizontal="center"/>
    </xf>
    <xf numFmtId="3" fontId="7" fillId="0" borderId="1" xfId="7" applyNumberForma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13" fillId="0" borderId="1" xfId="7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13" fillId="0" borderId="1" xfId="20" applyNumberFormat="1" applyFont="1" applyFill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175" fontId="33" fillId="3" borderId="1" xfId="20" applyNumberFormat="1" applyFont="1" applyFill="1" applyBorder="1"/>
    <xf numFmtId="0" fontId="35" fillId="0" borderId="26" xfId="0" applyFont="1" applyBorder="1" applyAlignment="1">
      <alignment horizontal="center"/>
    </xf>
    <xf numFmtId="3" fontId="0" fillId="4" borderId="27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15" fillId="0" borderId="26" xfId="0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3" xfId="0" applyFill="1" applyBorder="1"/>
    <xf numFmtId="0" fontId="0" fillId="0" borderId="34" xfId="0" applyFill="1" applyBorder="1"/>
    <xf numFmtId="3" fontId="14" fillId="5" borderId="35" xfId="0" applyNumberFormat="1" applyFont="1" applyFill="1" applyBorder="1" applyAlignment="1">
      <alignment horizontal="center"/>
    </xf>
    <xf numFmtId="3" fontId="0" fillId="2" borderId="35" xfId="0" applyNumberFormat="1" applyFont="1" applyFill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3" fontId="0" fillId="2" borderId="35" xfId="0" applyNumberFormat="1" applyFill="1" applyBorder="1" applyAlignment="1">
      <alignment horizontal="center"/>
    </xf>
    <xf numFmtId="3" fontId="0" fillId="2" borderId="27" xfId="0" applyNumberFormat="1" applyFill="1" applyBorder="1" applyAlignment="1">
      <alignment horizontal="center"/>
    </xf>
    <xf numFmtId="3" fontId="0" fillId="2" borderId="27" xfId="0" applyNumberFormat="1" applyFont="1" applyFill="1" applyBorder="1" applyAlignment="1">
      <alignment horizontal="center"/>
    </xf>
    <xf numFmtId="3" fontId="16" fillId="0" borderId="27" xfId="7" applyNumberFormat="1" applyFont="1" applyFill="1" applyBorder="1" applyAlignment="1">
      <alignment horizontal="center"/>
    </xf>
    <xf numFmtId="3" fontId="0" fillId="8" borderId="27" xfId="0" applyNumberFormat="1" applyFont="1" applyFill="1" applyBorder="1" applyAlignment="1">
      <alignment horizontal="center"/>
    </xf>
    <xf numFmtId="3" fontId="0" fillId="2" borderId="36" xfId="0" applyNumberFormat="1" applyFill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13" fillId="0" borderId="27" xfId="7" applyNumberFormat="1" applyFont="1" applyFill="1" applyBorder="1" applyAlignment="1">
      <alignment horizontal="center"/>
    </xf>
    <xf numFmtId="0" fontId="0" fillId="0" borderId="31" xfId="0" applyBorder="1"/>
    <xf numFmtId="0" fontId="0" fillId="0" borderId="34" xfId="0" applyBorder="1"/>
    <xf numFmtId="0" fontId="36" fillId="0" borderId="0" xfId="0" applyFont="1"/>
    <xf numFmtId="3" fontId="13" fillId="0" borderId="27" xfId="20" applyNumberFormat="1" applyFont="1" applyFill="1" applyBorder="1" applyAlignment="1">
      <alignment horizontal="center"/>
    </xf>
    <xf numFmtId="3" fontId="0" fillId="7" borderId="29" xfId="0" applyNumberFormat="1" applyFill="1" applyBorder="1" applyAlignment="1">
      <alignment horizontal="center"/>
    </xf>
    <xf numFmtId="0" fontId="0" fillId="0" borderId="35" xfId="0" applyFill="1" applyBorder="1"/>
    <xf numFmtId="3" fontId="0" fillId="0" borderId="35" xfId="0" applyNumberFormat="1" applyFont="1" applyBorder="1" applyAlignment="1">
      <alignment horizontal="center"/>
    </xf>
    <xf numFmtId="3" fontId="0" fillId="2" borderId="36" xfId="0" applyNumberFormat="1" applyFont="1" applyFill="1" applyBorder="1" applyAlignment="1">
      <alignment horizontal="center"/>
    </xf>
    <xf numFmtId="3" fontId="13" fillId="2" borderId="27" xfId="7" applyNumberFormat="1" applyFont="1" applyFill="1" applyBorder="1" applyAlignment="1">
      <alignment horizontal="center"/>
    </xf>
    <xf numFmtId="0" fontId="15" fillId="2" borderId="26" xfId="0" applyFont="1" applyFill="1" applyBorder="1" applyAlignment="1">
      <alignment horizontal="center"/>
    </xf>
    <xf numFmtId="0" fontId="0" fillId="2" borderId="31" xfId="0" applyFill="1" applyBorder="1"/>
    <xf numFmtId="0" fontId="0" fillId="2" borderId="32" xfId="0" applyFill="1" applyBorder="1"/>
    <xf numFmtId="3" fontId="37" fillId="2" borderId="3" xfId="0" applyNumberFormat="1" applyFont="1" applyFill="1" applyBorder="1" applyAlignment="1">
      <alignment horizontal="center"/>
    </xf>
    <xf numFmtId="3" fontId="37" fillId="2" borderId="5" xfId="0" applyNumberFormat="1" applyFont="1" applyFill="1" applyBorder="1" applyAlignment="1">
      <alignment horizontal="center"/>
    </xf>
    <xf numFmtId="3" fontId="37" fillId="2" borderId="37" xfId="0" applyNumberFormat="1" applyFont="1" applyFill="1" applyBorder="1" applyAlignment="1">
      <alignment horizontal="center"/>
    </xf>
    <xf numFmtId="3" fontId="37" fillId="2" borderId="38" xfId="0" applyNumberFormat="1" applyFont="1" applyFill="1" applyBorder="1" applyAlignment="1">
      <alignment horizontal="center"/>
    </xf>
    <xf numFmtId="0" fontId="37" fillId="0" borderId="1" xfId="0" applyFont="1" applyBorder="1"/>
    <xf numFmtId="0" fontId="37" fillId="0" borderId="3" xfId="0" applyFont="1" applyFill="1" applyBorder="1"/>
    <xf numFmtId="0" fontId="0" fillId="0" borderId="43" xfId="0" applyBorder="1"/>
    <xf numFmtId="0" fontId="0" fillId="0" borderId="12" xfId="0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0" xfId="0" applyAlignment="1"/>
    <xf numFmtId="0" fontId="0" fillId="0" borderId="1" xfId="0" applyFill="1" applyBorder="1" applyAlignment="1">
      <alignment horizontal="center"/>
    </xf>
    <xf numFmtId="0" fontId="37" fillId="0" borderId="1" xfId="0" applyFont="1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44" xfId="0" applyBorder="1"/>
    <xf numFmtId="0" fontId="0" fillId="2" borderId="30" xfId="0" applyFill="1" applyBorder="1" applyAlignment="1">
      <alignment horizontal="center"/>
    </xf>
    <xf numFmtId="3" fontId="14" fillId="5" borderId="33" xfId="0" applyNumberFormat="1" applyFont="1" applyFill="1" applyBorder="1" applyAlignment="1">
      <alignment horizontal="center"/>
    </xf>
    <xf numFmtId="3" fontId="14" fillId="5" borderId="45" xfId="0" applyNumberFormat="1" applyFont="1" applyFill="1" applyBorder="1" applyAlignment="1">
      <alignment horizontal="center"/>
    </xf>
    <xf numFmtId="3" fontId="0" fillId="2" borderId="46" xfId="0" applyNumberForma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36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3" fontId="0" fillId="0" borderId="0" xfId="0" applyNumberFormat="1" applyFont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2" borderId="12" xfId="0" applyNumberFormat="1" applyFont="1" applyFill="1" applyBorder="1" applyAlignment="1">
      <alignment horizontal="center"/>
    </xf>
    <xf numFmtId="3" fontId="0" fillId="2" borderId="29" xfId="0" applyNumberFormat="1" applyFont="1" applyFill="1" applyBorder="1" applyAlignment="1">
      <alignment horizontal="center"/>
    </xf>
    <xf numFmtId="0" fontId="38" fillId="0" borderId="23" xfId="0" applyFont="1" applyBorder="1" applyAlignment="1">
      <alignment horizontal="center"/>
    </xf>
    <xf numFmtId="0" fontId="39" fillId="0" borderId="39" xfId="0" applyFont="1" applyBorder="1"/>
    <xf numFmtId="0" fontId="39" fillId="0" borderId="24" xfId="0" applyFont="1" applyBorder="1"/>
    <xf numFmtId="0" fontId="39" fillId="0" borderId="40" xfId="0" applyFont="1" applyBorder="1" applyAlignment="1">
      <alignment horizontal="center"/>
    </xf>
    <xf numFmtId="0" fontId="39" fillId="0" borderId="41" xfId="0" applyFont="1" applyBorder="1"/>
    <xf numFmtId="3" fontId="39" fillId="2" borderId="24" xfId="0" applyNumberFormat="1" applyFont="1" applyFill="1" applyBorder="1" applyAlignment="1">
      <alignment horizontal="center"/>
    </xf>
    <xf numFmtId="3" fontId="39" fillId="0" borderId="24" xfId="0" applyNumberFormat="1" applyFont="1" applyBorder="1" applyAlignment="1">
      <alignment horizontal="center"/>
    </xf>
    <xf numFmtId="3" fontId="39" fillId="0" borderId="25" xfId="0" applyNumberFormat="1" applyFont="1" applyBorder="1" applyAlignment="1">
      <alignment horizontal="center"/>
    </xf>
    <xf numFmtId="0" fontId="39" fillId="2" borderId="1" xfId="0" applyFont="1" applyFill="1" applyBorder="1"/>
    <xf numFmtId="0" fontId="39" fillId="2" borderId="11" xfId="0" applyFont="1" applyFill="1" applyBorder="1" applyAlignment="1">
      <alignment horizontal="center"/>
    </xf>
    <xf numFmtId="0" fontId="39" fillId="2" borderId="3" xfId="0" applyFont="1" applyFill="1" applyBorder="1"/>
    <xf numFmtId="3" fontId="39" fillId="2" borderId="1" xfId="0" applyNumberFormat="1" applyFont="1" applyFill="1" applyBorder="1" applyAlignment="1">
      <alignment horizontal="center"/>
    </xf>
    <xf numFmtId="3" fontId="39" fillId="0" borderId="1" xfId="0" applyNumberFormat="1" applyFont="1" applyBorder="1" applyAlignment="1">
      <alignment horizontal="center"/>
    </xf>
    <xf numFmtId="3" fontId="39" fillId="2" borderId="27" xfId="0" applyNumberFormat="1" applyFont="1" applyFill="1" applyBorder="1" applyAlignment="1">
      <alignment horizontal="center"/>
    </xf>
    <xf numFmtId="0" fontId="39" fillId="0" borderId="30" xfId="0" applyFont="1" applyBorder="1" applyAlignment="1">
      <alignment horizontal="center"/>
    </xf>
    <xf numFmtId="0" fontId="39" fillId="2" borderId="31" xfId="0" applyFont="1" applyFill="1" applyBorder="1"/>
    <xf numFmtId="0" fontId="39" fillId="2" borderId="35" xfId="0" applyFont="1" applyFill="1" applyBorder="1"/>
    <xf numFmtId="0" fontId="39" fillId="2" borderId="33" xfId="0" applyFont="1" applyFill="1" applyBorder="1" applyAlignment="1">
      <alignment horizontal="center"/>
    </xf>
    <xf numFmtId="0" fontId="39" fillId="0" borderId="34" xfId="0" applyFont="1" applyBorder="1"/>
    <xf numFmtId="3" fontId="39" fillId="2" borderId="35" xfId="0" applyNumberFormat="1" applyFont="1" applyFill="1" applyBorder="1" applyAlignment="1">
      <alignment horizontal="center"/>
    </xf>
    <xf numFmtId="3" fontId="39" fillId="0" borderId="35" xfId="0" applyNumberFormat="1" applyFont="1" applyBorder="1" applyAlignment="1">
      <alignment horizontal="center"/>
    </xf>
    <xf numFmtId="3" fontId="39" fillId="2" borderId="36" xfId="0" applyNumberFormat="1" applyFont="1" applyFill="1" applyBorder="1" applyAlignment="1">
      <alignment horizontal="center"/>
    </xf>
    <xf numFmtId="0" fontId="0" fillId="2" borderId="10" xfId="0" applyFill="1" applyBorder="1"/>
    <xf numFmtId="0" fontId="0" fillId="2" borderId="12" xfId="0" applyFill="1" applyBorder="1"/>
    <xf numFmtId="0" fontId="0" fillId="2" borderId="12" xfId="0" applyFill="1" applyBorder="1" applyAlignment="1">
      <alignment horizontal="center"/>
    </xf>
    <xf numFmtId="3" fontId="14" fillId="5" borderId="12" xfId="0" applyNumberFormat="1" applyFont="1" applyFill="1" applyBorder="1" applyAlignment="1">
      <alignment horizontal="center"/>
    </xf>
    <xf numFmtId="3" fontId="0" fillId="2" borderId="29" xfId="0" applyNumberFormat="1" applyFill="1" applyBorder="1" applyAlignment="1">
      <alignment horizontal="center"/>
    </xf>
    <xf numFmtId="3" fontId="14" fillId="5" borderId="27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Border="1"/>
    <xf numFmtId="0" fontId="0" fillId="25" borderId="1" xfId="0" applyFill="1" applyBorder="1"/>
    <xf numFmtId="3" fontId="0" fillId="25" borderId="1" xfId="0" applyNumberFormat="1" applyFill="1" applyBorder="1" applyAlignment="1">
      <alignment horizontal="center"/>
    </xf>
    <xf numFmtId="0" fontId="0" fillId="25" borderId="1" xfId="0" applyFill="1" applyBorder="1" applyAlignment="1">
      <alignment horizontal="center"/>
    </xf>
    <xf numFmtId="0" fontId="0" fillId="25" borderId="25" xfId="0" applyFill="1" applyBorder="1"/>
    <xf numFmtId="0" fontId="0" fillId="25" borderId="27" xfId="0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49" xfId="0" applyFill="1" applyBorder="1"/>
    <xf numFmtId="3" fontId="0" fillId="25" borderId="24" xfId="0" applyNumberFormat="1" applyFill="1" applyBorder="1" applyAlignment="1">
      <alignment horizontal="center"/>
    </xf>
    <xf numFmtId="3" fontId="0" fillId="25" borderId="25" xfId="0" applyNumberFormat="1" applyFill="1" applyBorder="1" applyAlignment="1">
      <alignment horizontal="center"/>
    </xf>
    <xf numFmtId="0" fontId="0" fillId="25" borderId="50" xfId="0" applyFill="1" applyBorder="1"/>
    <xf numFmtId="3" fontId="0" fillId="25" borderId="27" xfId="0" applyNumberFormat="1" applyFill="1" applyBorder="1" applyAlignment="1">
      <alignment horizontal="center"/>
    </xf>
    <xf numFmtId="0" fontId="0" fillId="25" borderId="51" xfId="0" applyFill="1" applyBorder="1"/>
    <xf numFmtId="3" fontId="0" fillId="25" borderId="35" xfId="0" applyNumberFormat="1" applyFill="1" applyBorder="1" applyAlignment="1">
      <alignment horizontal="center"/>
    </xf>
    <xf numFmtId="3" fontId="0" fillId="25" borderId="36" xfId="0" applyNumberFormat="1" applyFill="1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0" fillId="0" borderId="35" xfId="0" applyBorder="1"/>
    <xf numFmtId="3" fontId="0" fillId="8" borderId="35" xfId="0" applyNumberFormat="1" applyFont="1" applyFill="1" applyBorder="1" applyAlignment="1">
      <alignment horizontal="center"/>
    </xf>
    <xf numFmtId="3" fontId="0" fillId="8" borderId="36" xfId="0" applyNumberFormat="1" applyFont="1" applyFill="1" applyBorder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0" fontId="39" fillId="0" borderId="42" xfId="0" applyFont="1" applyBorder="1"/>
    <xf numFmtId="0" fontId="38" fillId="0" borderId="26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1" fillId="0" borderId="0" xfId="0" applyFont="1" applyBorder="1" applyAlignment="1">
      <alignment horizontal="left" vertical="center" wrapText="1"/>
    </xf>
    <xf numFmtId="0" fontId="3" fillId="0" borderId="2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 wrapText="1"/>
    </xf>
    <xf numFmtId="0" fontId="4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0" fillId="25" borderId="0" xfId="0" applyNumberFormat="1" applyFill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center"/>
    </xf>
    <xf numFmtId="0" fontId="15" fillId="0" borderId="2" xfId="0" applyFont="1" applyBorder="1" applyAlignment="1">
      <alignment horizontal="left"/>
    </xf>
    <xf numFmtId="0" fontId="15" fillId="0" borderId="47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35" fillId="25" borderId="49" xfId="0" applyFont="1" applyFill="1" applyBorder="1" applyAlignment="1">
      <alignment horizontal="center" vertical="center" wrapText="1"/>
    </xf>
    <xf numFmtId="0" fontId="35" fillId="25" borderId="50" xfId="0" applyFont="1" applyFill="1" applyBorder="1" applyAlignment="1">
      <alignment horizontal="center" vertical="center" wrapText="1"/>
    </xf>
    <xf numFmtId="0" fontId="35" fillId="25" borderId="51" xfId="0" applyFont="1" applyFill="1" applyBorder="1" applyAlignment="1">
      <alignment horizontal="center" vertical="center" wrapText="1"/>
    </xf>
    <xf numFmtId="0" fontId="0" fillId="25" borderId="48" xfId="0" applyFill="1" applyBorder="1" applyAlignment="1">
      <alignment horizontal="left" vertical="center"/>
    </xf>
    <xf numFmtId="0" fontId="0" fillId="25" borderId="43" xfId="0" applyFill="1" applyBorder="1" applyAlignment="1">
      <alignment horizontal="left" vertical="center"/>
    </xf>
    <xf numFmtId="0" fontId="0" fillId="25" borderId="12" xfId="0" applyFill="1" applyBorder="1" applyAlignment="1">
      <alignment horizontal="left" vertical="center"/>
    </xf>
    <xf numFmtId="0" fontId="34" fillId="0" borderId="0" xfId="0" applyFont="1" applyBorder="1" applyAlignment="1">
      <alignment horizontal="center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7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1" fillId="0" borderId="0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52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53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</cellXfs>
  <cellStyles count="65">
    <cellStyle name="20% - Colore 1 2" xfId="21"/>
    <cellStyle name="20% - Colore 2 2" xfId="22"/>
    <cellStyle name="20% - Colore 3 2" xfId="23"/>
    <cellStyle name="20% - Colore 4 2" xfId="24"/>
    <cellStyle name="20% - Colore 5 2" xfId="25"/>
    <cellStyle name="20% - Colore 6 2" xfId="26"/>
    <cellStyle name="40% - Colore 1 2" xfId="27"/>
    <cellStyle name="40% - Colore 2 2" xfId="28"/>
    <cellStyle name="40% - Colore 3 2" xfId="29"/>
    <cellStyle name="40% - Colore 4 2" xfId="30"/>
    <cellStyle name="40% - Colore 5 2" xfId="31"/>
    <cellStyle name="40% - Colore 6 2" xfId="32"/>
    <cellStyle name="60% - Colore 1 2" xfId="33"/>
    <cellStyle name="60% - Colore 2 2" xfId="34"/>
    <cellStyle name="60% - Colore 3 2" xfId="35"/>
    <cellStyle name="60% - Colore 4 2" xfId="36"/>
    <cellStyle name="60% - Colore 5 2" xfId="37"/>
    <cellStyle name="60% - Colore 6 2" xfId="38"/>
    <cellStyle name="Calcolo 2" xfId="39"/>
    <cellStyle name="Cella collegata 2" xfId="40"/>
    <cellStyle name="Cella da controllare 2" xfId="41"/>
    <cellStyle name="Colore 1 2" xfId="42"/>
    <cellStyle name="Colore 2 2" xfId="43"/>
    <cellStyle name="Colore 3 2" xfId="44"/>
    <cellStyle name="Colore 4 2" xfId="45"/>
    <cellStyle name="Colore 5 2" xfId="46"/>
    <cellStyle name="Colore 6 2" xfId="47"/>
    <cellStyle name="dak" xfId="8"/>
    <cellStyle name="Dezimal [0]_RESULTS" xfId="9"/>
    <cellStyle name="Dezimal_RESULTS" xfId="10"/>
    <cellStyle name="Euro" xfId="2"/>
    <cellStyle name="Euro 2" xfId="48"/>
    <cellStyle name="Euro_TEP EE AUTOPRODOTTA" xfId="49"/>
    <cellStyle name="Input 2" xfId="50"/>
    <cellStyle name="Migliaia 2" xfId="3"/>
    <cellStyle name="Migliaia 3" xfId="11"/>
    <cellStyle name="Millares [0]_RESULTS" xfId="12"/>
    <cellStyle name="Millares_RESULTS" xfId="13"/>
    <cellStyle name="Moneda [0]_RESULTS" xfId="14"/>
    <cellStyle name="Moneda_RESULTS" xfId="15"/>
    <cellStyle name="Neutrale 2" xfId="51"/>
    <cellStyle name="new" xfId="16"/>
    <cellStyle name="Normal - Style1" xfId="17"/>
    <cellStyle name="Normal_6-23-98 MANU DMD FCST" xfId="18"/>
    <cellStyle name="Normale" xfId="0" builtinId="0"/>
    <cellStyle name="Normale 2" xfId="4"/>
    <cellStyle name="Normale 3" xfId="1"/>
    <cellStyle name="Normale 4" xfId="7"/>
    <cellStyle name="Normale 5" xfId="20"/>
    <cellStyle name="Nota 2" xfId="52"/>
    <cellStyle name="Output 2" xfId="53"/>
    <cellStyle name="Percentuale 2" xfId="5"/>
    <cellStyle name="Percentuale 3" xfId="54"/>
    <cellStyle name="Testo avviso 2" xfId="55"/>
    <cellStyle name="Testo descrittivo 2" xfId="56"/>
    <cellStyle name="Titolo 1 2" xfId="58"/>
    <cellStyle name="Titolo 2 2" xfId="59"/>
    <cellStyle name="Titolo 3 2" xfId="60"/>
    <cellStyle name="Titolo 4 2" xfId="61"/>
    <cellStyle name="Titolo 5" xfId="57"/>
    <cellStyle name="Totale 2" xfId="62"/>
    <cellStyle name="Valore non valido 2" xfId="63"/>
    <cellStyle name="Valore valido 2" xfId="64"/>
    <cellStyle name="Valuta (0)_RESULTS" xfId="19"/>
    <cellStyle name="Valut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CONSUMI AZIENDA OSPEDALIERA (media sul quadriennio 2015-2018)</c:v>
          </c:tx>
          <c:explosion val="25"/>
          <c:dLbls>
            <c:dLbl>
              <c:idx val="0"/>
              <c:layout>
                <c:manualLayout>
                  <c:x val="-0.13037785813114358"/>
                  <c:y val="-6.560552524966864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ELETTRICI acquistata 
</a:t>
                    </a:r>
                    <a:r>
                      <a:rPr lang="en-US" b="1"/>
                      <a:t>19%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4222036493159748E-2"/>
                  <c:y val="0.139752895338496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ELETTRICI autoprodotta in trigenerazione
</a:t>
                    </a:r>
                    <a:r>
                      <a:rPr lang="en-US" b="1"/>
                      <a:t>34%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8121837003878413"/>
                  <c:y val="1.4668991001366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ELETTRICI ceduta
</a:t>
                    </a:r>
                    <a:r>
                      <a:rPr lang="en-US" b="1"/>
                      <a:t>4%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ELETTRICI fotovoltaico
</a:t>
                    </a:r>
                    <a:r>
                      <a:rPr lang="en-US" b="1"/>
                      <a:t>0%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0152239505176917E-2"/>
                  <c:y val="6.50967753476280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TERMICI gas per CT
</a:t>
                    </a:r>
                    <a:r>
                      <a:rPr lang="en-US" b="1"/>
                      <a:t>5%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0200075500188751E-2"/>
                  <c:y val="6.2040016831976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TERMICI gas per trigenerazione
</a:t>
                    </a:r>
                    <a:r>
                      <a:rPr lang="en-US" b="1"/>
                      <a:t>9%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0311673197061895"/>
                  <c:y val="-0.1089380692291704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FRIGOGENI acqua refrigerata
</a:t>
                    </a:r>
                    <a:r>
                      <a:rPr lang="en-US" b="1"/>
                      <a:t>29%</a:t>
                    </a:r>
                  </a:p>
                </c:rich>
              </c:tx>
              <c:showLegendKey val="1"/>
              <c:showVal val="0"/>
              <c:showCatName val="1"/>
              <c:showSerName val="0"/>
              <c:showPercent val="1"/>
              <c:showBubbleSize val="0"/>
            </c:dLbl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multiLvlStrRef>
              <c:f>consumi!$B$7:$C$13</c:f>
              <c:multiLvlStrCache>
                <c:ptCount val="7"/>
                <c:lvl>
                  <c:pt idx="0">
                    <c:v>acquistata </c:v>
                  </c:pt>
                  <c:pt idx="1">
                    <c:v>autoprodotta in trigenerazione</c:v>
                  </c:pt>
                  <c:pt idx="2">
                    <c:v>ceduta</c:v>
                  </c:pt>
                  <c:pt idx="3">
                    <c:v>fotovoltaico</c:v>
                  </c:pt>
                  <c:pt idx="4">
                    <c:v>gas per CT</c:v>
                  </c:pt>
                  <c:pt idx="5">
                    <c:v>gas per trigenerazione</c:v>
                  </c:pt>
                  <c:pt idx="6">
                    <c:v>acqua refrigerata</c:v>
                  </c:pt>
                </c:lvl>
                <c:lvl>
                  <c:pt idx="0">
                    <c:v>ELETTRICI</c:v>
                  </c:pt>
                  <c:pt idx="4">
                    <c:v>TERMICI</c:v>
                  </c:pt>
                  <c:pt idx="5">
                    <c:v>TERMICI</c:v>
                  </c:pt>
                  <c:pt idx="6">
                    <c:v>FRIGOGENI</c:v>
                  </c:pt>
                </c:lvl>
              </c:multiLvlStrCache>
            </c:multiLvlStrRef>
          </c:cat>
          <c:val>
            <c:numRef>
              <c:f>consumi!$S$7:$S$13</c:f>
              <c:numCache>
                <c:formatCode>#,##0</c:formatCode>
                <c:ptCount val="7"/>
                <c:pt idx="0">
                  <c:v>7973835</c:v>
                </c:pt>
                <c:pt idx="1">
                  <c:v>14333997.375</c:v>
                </c:pt>
                <c:pt idx="2">
                  <c:v>-1561443</c:v>
                </c:pt>
                <c:pt idx="3">
                  <c:v>55459.307499999995</c:v>
                </c:pt>
                <c:pt idx="4">
                  <c:v>2307775.25</c:v>
                </c:pt>
                <c:pt idx="5">
                  <c:v>3740790.5</c:v>
                </c:pt>
                <c:pt idx="6">
                  <c:v>12423403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1314450</xdr:colOff>
      <xdr:row>249</xdr:row>
      <xdr:rowOff>28575</xdr:rowOff>
    </xdr:from>
    <xdr:to>
      <xdr:col>10</xdr:col>
      <xdr:colOff>114300</xdr:colOff>
      <xdr:row>273</xdr:row>
      <xdr:rowOff>152399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247"/>
  <sheetViews>
    <sheetView zoomScaleNormal="100" workbookViewId="0">
      <selection activeCell="Q224" sqref="Q224"/>
    </sheetView>
  </sheetViews>
  <sheetFormatPr defaultRowHeight="15" outlineLevelRow="2" x14ac:dyDescent="0.25"/>
  <cols>
    <col min="1" max="1" width="27.140625" style="5" customWidth="1"/>
    <col min="2" max="2" width="14.42578125" bestFit="1" customWidth="1"/>
    <col min="3" max="3" width="28.85546875" bestFit="1" customWidth="1"/>
    <col min="4" max="4" width="13.5703125" style="29" customWidth="1"/>
    <col min="5" max="5" width="6" bestFit="1" customWidth="1"/>
    <col min="6" max="6" width="11.85546875" style="29" bestFit="1" customWidth="1"/>
    <col min="7" max="8" width="10.7109375" style="29" bestFit="1" customWidth="1"/>
    <col min="9" max="9" width="10.140625" style="29" bestFit="1" customWidth="1"/>
    <col min="10" max="15" width="10.7109375" style="29" bestFit="1" customWidth="1"/>
    <col min="16" max="16" width="11.42578125" style="29" bestFit="1" customWidth="1"/>
    <col min="17" max="17" width="11.7109375" style="29" bestFit="1" customWidth="1"/>
    <col min="18" max="18" width="3.7109375" style="109" bestFit="1" customWidth="1"/>
    <col min="19" max="19" width="10.140625" hidden="1" customWidth="1"/>
  </cols>
  <sheetData>
    <row r="1" spans="1:19" s="75" customFormat="1" ht="15" customHeight="1" x14ac:dyDescent="0.25">
      <c r="A1" s="196" t="s">
        <v>58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07"/>
    </row>
    <row r="2" spans="1:19" s="4" customFormat="1" ht="15" customHeight="1" x14ac:dyDescent="0.25">
      <c r="A2" s="197" t="s">
        <v>59</v>
      </c>
      <c r="B2" s="200" t="s">
        <v>60</v>
      </c>
      <c r="C2" s="201"/>
      <c r="D2" s="206" t="s">
        <v>62</v>
      </c>
      <c r="E2" s="207" t="s">
        <v>40</v>
      </c>
      <c r="F2" s="208" t="s">
        <v>41</v>
      </c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08"/>
    </row>
    <row r="3" spans="1:19" ht="15" customHeight="1" x14ac:dyDescent="0.25">
      <c r="A3" s="198"/>
      <c r="B3" s="202"/>
      <c r="C3" s="203"/>
      <c r="D3" s="206"/>
      <c r="E3" s="207"/>
      <c r="F3" s="207" t="s">
        <v>0</v>
      </c>
      <c r="G3" s="207">
        <v>2008</v>
      </c>
      <c r="H3" s="207">
        <v>2009</v>
      </c>
      <c r="I3" s="207">
        <v>2010</v>
      </c>
      <c r="J3" s="207">
        <v>2011</v>
      </c>
      <c r="K3" s="207">
        <v>2012</v>
      </c>
      <c r="L3" s="207">
        <v>2013</v>
      </c>
      <c r="M3" s="207">
        <v>2014</v>
      </c>
      <c r="N3" s="207">
        <v>2015</v>
      </c>
      <c r="O3" s="207">
        <v>2016</v>
      </c>
      <c r="P3" s="207">
        <v>2017</v>
      </c>
      <c r="Q3" s="207">
        <v>2018</v>
      </c>
    </row>
    <row r="4" spans="1:19" s="4" customFormat="1" ht="15" customHeight="1" x14ac:dyDescent="0.25">
      <c r="A4" s="199"/>
      <c r="B4" s="204"/>
      <c r="C4" s="205"/>
      <c r="D4" s="206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109"/>
    </row>
    <row r="5" spans="1:19" s="4" customFormat="1" ht="15" customHeight="1" x14ac:dyDescent="0.25">
      <c r="A5" s="22"/>
      <c r="B5" s="20"/>
      <c r="C5" s="20"/>
      <c r="D5" s="22"/>
      <c r="E5" s="12" t="s">
        <v>31</v>
      </c>
      <c r="F5" s="31"/>
      <c r="G5" s="13">
        <v>2851</v>
      </c>
      <c r="H5" s="13">
        <v>2901</v>
      </c>
      <c r="I5" s="13">
        <v>2083</v>
      </c>
      <c r="J5" s="13">
        <v>2742</v>
      </c>
      <c r="K5" s="13">
        <v>2958</v>
      </c>
      <c r="L5" s="13">
        <v>3030</v>
      </c>
      <c r="M5" s="13">
        <v>2503</v>
      </c>
      <c r="N5" s="13">
        <v>2720</v>
      </c>
      <c r="O5" s="13">
        <v>2749</v>
      </c>
      <c r="P5" s="13">
        <v>2829</v>
      </c>
      <c r="Q5" s="13">
        <v>2559</v>
      </c>
      <c r="R5" s="109" t="s">
        <v>79</v>
      </c>
    </row>
    <row r="6" spans="1:19" s="4" customFormat="1" ht="15" customHeight="1" thickBot="1" x14ac:dyDescent="0.3">
      <c r="A6" s="22"/>
      <c r="B6" s="20"/>
      <c r="C6" s="20"/>
      <c r="D6" s="22"/>
      <c r="E6" s="148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113"/>
    </row>
    <row r="7" spans="1:19" s="4" customFormat="1" ht="15" customHeight="1" x14ac:dyDescent="0.25">
      <c r="A7" s="215" t="s">
        <v>109</v>
      </c>
      <c r="B7" s="218" t="s">
        <v>63</v>
      </c>
      <c r="C7" s="152" t="s">
        <v>1</v>
      </c>
      <c r="D7" s="99"/>
      <c r="E7" s="156" t="s">
        <v>8</v>
      </c>
      <c r="F7" s="157">
        <f>F23</f>
        <v>12576200</v>
      </c>
      <c r="G7" s="157">
        <f>G23</f>
        <v>14103025</v>
      </c>
      <c r="H7" s="157">
        <f>H23</f>
        <v>15449850</v>
      </c>
      <c r="I7" s="157">
        <f>I23+I101+I137+I173+I228</f>
        <v>10846885</v>
      </c>
      <c r="J7" s="157">
        <f t="shared" ref="J7:M7" si="0">J23+J101+J137+J173+J228</f>
        <v>8436246</v>
      </c>
      <c r="K7" s="157">
        <f t="shared" si="0"/>
        <v>5728734</v>
      </c>
      <c r="L7" s="157">
        <f t="shared" si="0"/>
        <v>5355286</v>
      </c>
      <c r="M7" s="157">
        <f t="shared" si="0"/>
        <v>6692441</v>
      </c>
      <c r="N7" s="157">
        <f>N23+N101+N137+N173+N197+N228</f>
        <v>9051485</v>
      </c>
      <c r="O7" s="157">
        <f t="shared" ref="O7:Q7" si="1">O23+O101+O137+O173+O197+O228</f>
        <v>7106776</v>
      </c>
      <c r="P7" s="157">
        <f t="shared" si="1"/>
        <v>5444456</v>
      </c>
      <c r="Q7" s="158">
        <f t="shared" si="1"/>
        <v>10292623</v>
      </c>
      <c r="R7" s="113"/>
      <c r="S7" s="195">
        <f>SUM(N7:Q7)/4</f>
        <v>7973835</v>
      </c>
    </row>
    <row r="8" spans="1:19" s="4" customFormat="1" ht="15" customHeight="1" x14ac:dyDescent="0.25">
      <c r="A8" s="216"/>
      <c r="B8" s="219"/>
      <c r="C8" s="153" t="s">
        <v>33</v>
      </c>
      <c r="D8" s="99"/>
      <c r="E8" s="159" t="s">
        <v>8</v>
      </c>
      <c r="F8" s="150">
        <f>F36</f>
        <v>2898800</v>
      </c>
      <c r="G8" s="150">
        <f t="shared" ref="G8:Q8" si="2">G36</f>
        <v>2842350</v>
      </c>
      <c r="H8" s="150">
        <f t="shared" si="2"/>
        <v>1281575</v>
      </c>
      <c r="I8" s="150">
        <f t="shared" si="2"/>
        <v>7943150</v>
      </c>
      <c r="J8" s="150">
        <f t="shared" si="2"/>
        <v>11934600</v>
      </c>
      <c r="K8" s="150">
        <f t="shared" si="2"/>
        <v>15301900</v>
      </c>
      <c r="L8" s="150">
        <f t="shared" si="2"/>
        <v>16485200</v>
      </c>
      <c r="M8" s="150">
        <f t="shared" si="2"/>
        <v>13899636</v>
      </c>
      <c r="N8" s="150">
        <f t="shared" si="2"/>
        <v>12279235</v>
      </c>
      <c r="O8" s="150">
        <f t="shared" si="2"/>
        <v>14177916.5</v>
      </c>
      <c r="P8" s="150">
        <f t="shared" si="2"/>
        <v>18121099</v>
      </c>
      <c r="Q8" s="160">
        <f t="shared" si="2"/>
        <v>12757739.000000002</v>
      </c>
      <c r="R8" s="113"/>
      <c r="S8" s="195">
        <f t="shared" ref="S8:S13" si="3">SUM(N8:Q8)/4</f>
        <v>14333997.375</v>
      </c>
    </row>
    <row r="9" spans="1:19" s="4" customFormat="1" ht="15" customHeight="1" x14ac:dyDescent="0.25">
      <c r="A9" s="216"/>
      <c r="B9" s="219"/>
      <c r="C9" s="153" t="s">
        <v>2</v>
      </c>
      <c r="D9" s="99"/>
      <c r="E9" s="159" t="s">
        <v>8</v>
      </c>
      <c r="F9" s="151">
        <v>0</v>
      </c>
      <c r="G9" s="151">
        <v>0</v>
      </c>
      <c r="H9" s="151">
        <v>0</v>
      </c>
      <c r="I9" s="151">
        <v>0</v>
      </c>
      <c r="J9" s="150">
        <f>J49</f>
        <v>-1674419</v>
      </c>
      <c r="K9" s="150">
        <f t="shared" ref="K9:Q9" si="4">K49</f>
        <v>-2313552</v>
      </c>
      <c r="L9" s="150">
        <f t="shared" si="4"/>
        <v>-3244548</v>
      </c>
      <c r="M9" s="150">
        <f t="shared" si="4"/>
        <v>-2440464</v>
      </c>
      <c r="N9" s="150">
        <f t="shared" si="4"/>
        <v>-1306326</v>
      </c>
      <c r="O9" s="150">
        <f t="shared" si="4"/>
        <v>-1705566</v>
      </c>
      <c r="P9" s="150">
        <f t="shared" si="4"/>
        <v>-2203098</v>
      </c>
      <c r="Q9" s="160">
        <f t="shared" si="4"/>
        <v>-1030782</v>
      </c>
      <c r="R9" s="113"/>
      <c r="S9" s="195">
        <f t="shared" si="3"/>
        <v>-1561443</v>
      </c>
    </row>
    <row r="10" spans="1:19" s="4" customFormat="1" ht="15" customHeight="1" x14ac:dyDescent="0.25">
      <c r="A10" s="216"/>
      <c r="B10" s="220"/>
      <c r="C10" s="153" t="s">
        <v>10</v>
      </c>
      <c r="D10" s="99"/>
      <c r="E10" s="159" t="s">
        <v>8</v>
      </c>
      <c r="F10" s="151">
        <v>0</v>
      </c>
      <c r="G10" s="151">
        <v>0</v>
      </c>
      <c r="H10" s="151">
        <v>0</v>
      </c>
      <c r="I10" s="150">
        <f>I50</f>
        <v>72849</v>
      </c>
      <c r="J10" s="150">
        <f t="shared" ref="J10:Q10" si="5">J50</f>
        <v>78356</v>
      </c>
      <c r="K10" s="150">
        <f t="shared" si="5"/>
        <v>79147</v>
      </c>
      <c r="L10" s="150">
        <f t="shared" si="5"/>
        <v>64307</v>
      </c>
      <c r="M10" s="150">
        <f t="shared" si="5"/>
        <v>59419</v>
      </c>
      <c r="N10" s="150">
        <f t="shared" si="5"/>
        <v>45063</v>
      </c>
      <c r="O10" s="150">
        <f t="shared" si="5"/>
        <v>36372</v>
      </c>
      <c r="P10" s="150">
        <f t="shared" si="5"/>
        <v>63945</v>
      </c>
      <c r="Q10" s="160">
        <f t="shared" si="5"/>
        <v>76457.23</v>
      </c>
      <c r="R10" s="113"/>
      <c r="S10" s="195">
        <f t="shared" si="3"/>
        <v>55459.307499999995</v>
      </c>
    </row>
    <row r="11" spans="1:19" s="4" customFormat="1" ht="15" customHeight="1" x14ac:dyDescent="0.25">
      <c r="A11" s="216"/>
      <c r="B11" s="149" t="s">
        <v>64</v>
      </c>
      <c r="C11" s="153" t="s">
        <v>45</v>
      </c>
      <c r="D11" s="99"/>
      <c r="E11" s="159" t="s">
        <v>11</v>
      </c>
      <c r="F11" s="150">
        <f>F51</f>
        <v>4792682</v>
      </c>
      <c r="G11" s="150">
        <f>G51+G114+G150+G163+G186</f>
        <v>5434021</v>
      </c>
      <c r="H11" s="150">
        <f t="shared" ref="H11:Q11" si="6">H51+H114+H150+H163+H186</f>
        <v>4102693</v>
      </c>
      <c r="I11" s="150">
        <f t="shared" si="6"/>
        <v>3841388</v>
      </c>
      <c r="J11" s="150">
        <f t="shared" si="6"/>
        <v>3210876</v>
      </c>
      <c r="K11" s="150">
        <f t="shared" si="6"/>
        <v>2786943</v>
      </c>
      <c r="L11" s="150">
        <f t="shared" si="6"/>
        <v>2625082</v>
      </c>
      <c r="M11" s="150">
        <f t="shared" si="6"/>
        <v>2183649</v>
      </c>
      <c r="N11" s="150">
        <f t="shared" si="6"/>
        <v>2635026</v>
      </c>
      <c r="O11" s="150">
        <f t="shared" si="6"/>
        <v>2258720</v>
      </c>
      <c r="P11" s="150">
        <f t="shared" si="6"/>
        <v>1961082</v>
      </c>
      <c r="Q11" s="160">
        <f t="shared" si="6"/>
        <v>2376273</v>
      </c>
      <c r="R11" s="113"/>
      <c r="S11" s="195">
        <f t="shared" si="3"/>
        <v>2307775.25</v>
      </c>
    </row>
    <row r="12" spans="1:19" s="4" customFormat="1" ht="15" customHeight="1" x14ac:dyDescent="0.25">
      <c r="A12" s="216"/>
      <c r="B12" s="149" t="s">
        <v>64</v>
      </c>
      <c r="C12" s="153" t="s">
        <v>46</v>
      </c>
      <c r="D12" s="99"/>
      <c r="E12" s="159" t="s">
        <v>11</v>
      </c>
      <c r="F12" s="150">
        <f>F64</f>
        <v>0</v>
      </c>
      <c r="G12" s="150">
        <f t="shared" ref="G12:Q12" si="7">G64</f>
        <v>0</v>
      </c>
      <c r="H12" s="150">
        <f t="shared" si="7"/>
        <v>96525</v>
      </c>
      <c r="I12" s="150">
        <f t="shared" si="7"/>
        <v>2009067</v>
      </c>
      <c r="J12" s="150">
        <f t="shared" si="7"/>
        <v>3084351</v>
      </c>
      <c r="K12" s="150">
        <f t="shared" si="7"/>
        <v>3849250</v>
      </c>
      <c r="L12" s="150">
        <f t="shared" si="7"/>
        <v>4256317</v>
      </c>
      <c r="M12" s="150">
        <f t="shared" si="7"/>
        <v>3661229</v>
      </c>
      <c r="N12" s="150">
        <f t="shared" si="7"/>
        <v>3167889</v>
      </c>
      <c r="O12" s="150">
        <f t="shared" si="7"/>
        <v>3773603</v>
      </c>
      <c r="P12" s="150">
        <f t="shared" si="7"/>
        <v>4700809</v>
      </c>
      <c r="Q12" s="160">
        <f t="shared" si="7"/>
        <v>3320861</v>
      </c>
      <c r="R12" s="113"/>
      <c r="S12" s="195">
        <f t="shared" si="3"/>
        <v>3740790.5</v>
      </c>
    </row>
    <row r="13" spans="1:19" s="4" customFormat="1" ht="15" customHeight="1" thickBot="1" x14ac:dyDescent="0.3">
      <c r="A13" s="217"/>
      <c r="B13" s="154" t="s">
        <v>65</v>
      </c>
      <c r="C13" s="155" t="s">
        <v>48</v>
      </c>
      <c r="D13" s="99"/>
      <c r="E13" s="161" t="s">
        <v>12</v>
      </c>
      <c r="F13" s="162">
        <f>F79</f>
        <v>7581720</v>
      </c>
      <c r="G13" s="162">
        <f t="shared" ref="G13:H13" si="8">G79</f>
        <v>7995788</v>
      </c>
      <c r="H13" s="162">
        <f t="shared" si="8"/>
        <v>8069873</v>
      </c>
      <c r="I13" s="162">
        <f>I79+I127+I164+I187+I211+I223</f>
        <v>7689774</v>
      </c>
      <c r="J13" s="162">
        <f t="shared" ref="J13:Q13" si="9">J79+J127+J164+J187+J211+J223</f>
        <v>8989774</v>
      </c>
      <c r="K13" s="162">
        <f t="shared" si="9"/>
        <v>10104664</v>
      </c>
      <c r="L13" s="162">
        <f t="shared" si="9"/>
        <v>11066534</v>
      </c>
      <c r="M13" s="162">
        <f t="shared" si="9"/>
        <v>11652044</v>
      </c>
      <c r="N13" s="162">
        <f t="shared" si="9"/>
        <v>11690759</v>
      </c>
      <c r="O13" s="162">
        <f t="shared" si="9"/>
        <v>11866519</v>
      </c>
      <c r="P13" s="162">
        <f t="shared" si="9"/>
        <v>12976577</v>
      </c>
      <c r="Q13" s="163">
        <f t="shared" si="9"/>
        <v>13159757</v>
      </c>
      <c r="R13" s="113"/>
      <c r="S13" s="195">
        <f t="shared" si="3"/>
        <v>12423403</v>
      </c>
    </row>
    <row r="14" spans="1:19" s="4" customFormat="1" ht="15" customHeight="1" outlineLevel="1" x14ac:dyDescent="0.25">
      <c r="A14" s="23"/>
      <c r="D14" s="29"/>
      <c r="F14" s="32"/>
      <c r="G14" s="33"/>
      <c r="H14" s="33"/>
      <c r="I14" s="32"/>
      <c r="J14" s="32"/>
      <c r="K14" s="32"/>
      <c r="L14" s="32"/>
      <c r="M14" s="32"/>
      <c r="N14" s="32"/>
      <c r="O14" s="32"/>
      <c r="P14" s="32"/>
      <c r="Q14" s="14"/>
      <c r="R14" s="109"/>
    </row>
    <row r="15" spans="1:19" s="4" customFormat="1" ht="15" customHeight="1" outlineLevel="1" thickBot="1" x14ac:dyDescent="0.3">
      <c r="A15" s="221" t="s">
        <v>58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113"/>
    </row>
    <row r="16" spans="1:19" s="4" customFormat="1" ht="15" customHeight="1" outlineLevel="1" x14ac:dyDescent="0.25">
      <c r="A16" s="222" t="s">
        <v>59</v>
      </c>
      <c r="B16" s="224" t="s">
        <v>60</v>
      </c>
      <c r="C16" s="224"/>
      <c r="D16" s="226" t="s">
        <v>62</v>
      </c>
      <c r="E16" s="227" t="s">
        <v>40</v>
      </c>
      <c r="F16" s="228" t="s">
        <v>41</v>
      </c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9"/>
      <c r="R16" s="113"/>
    </row>
    <row r="17" spans="1:18" s="4" customFormat="1" ht="15" customHeight="1" outlineLevel="1" x14ac:dyDescent="0.25">
      <c r="A17" s="223"/>
      <c r="B17" s="225"/>
      <c r="C17" s="225"/>
      <c r="D17" s="206"/>
      <c r="E17" s="207"/>
      <c r="F17" s="207" t="s">
        <v>0</v>
      </c>
      <c r="G17" s="207">
        <v>2008</v>
      </c>
      <c r="H17" s="207">
        <v>2009</v>
      </c>
      <c r="I17" s="207">
        <v>2010</v>
      </c>
      <c r="J17" s="207">
        <v>2011</v>
      </c>
      <c r="K17" s="207">
        <v>2012</v>
      </c>
      <c r="L17" s="207">
        <v>2013</v>
      </c>
      <c r="M17" s="207">
        <v>2014</v>
      </c>
      <c r="N17" s="207">
        <v>2015</v>
      </c>
      <c r="O17" s="207">
        <v>2016</v>
      </c>
      <c r="P17" s="207">
        <v>2017</v>
      </c>
      <c r="Q17" s="233">
        <v>2018</v>
      </c>
      <c r="R17" s="113"/>
    </row>
    <row r="18" spans="1:18" s="4" customFormat="1" ht="15" customHeight="1" outlineLevel="1" x14ac:dyDescent="0.25">
      <c r="A18" s="223"/>
      <c r="B18" s="225"/>
      <c r="C18" s="225"/>
      <c r="D18" s="206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33"/>
      <c r="R18" s="113"/>
    </row>
    <row r="19" spans="1:18" s="4" customFormat="1" ht="15" customHeight="1" outlineLevel="1" x14ac:dyDescent="0.25">
      <c r="A19" s="164"/>
      <c r="B19" s="165"/>
      <c r="C19" s="165"/>
      <c r="D19" s="166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8"/>
      <c r="R19" s="113"/>
    </row>
    <row r="20" spans="1:18" s="4" customFormat="1" ht="15" customHeight="1" outlineLevel="1" x14ac:dyDescent="0.3">
      <c r="A20" s="52" t="s">
        <v>112</v>
      </c>
      <c r="B20" s="7"/>
      <c r="C20" s="7"/>
      <c r="D20" s="234" t="s">
        <v>111</v>
      </c>
      <c r="E20" s="9" t="s">
        <v>13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53">
        <v>319010</v>
      </c>
      <c r="R20" s="109" t="s">
        <v>81</v>
      </c>
    </row>
    <row r="21" spans="1:18" ht="15" customHeight="1" outlineLevel="1" x14ac:dyDescent="0.3">
      <c r="A21" s="52" t="s">
        <v>110</v>
      </c>
      <c r="B21" s="21"/>
      <c r="C21" s="21"/>
      <c r="D21" s="234"/>
      <c r="E21" s="9" t="s">
        <v>13</v>
      </c>
      <c r="F21" s="31"/>
      <c r="G21" s="34">
        <f>H21-4819</f>
        <v>290771</v>
      </c>
      <c r="H21" s="34">
        <f>I21-800</f>
        <v>295590</v>
      </c>
      <c r="I21" s="34">
        <f>J21-225</f>
        <v>296390</v>
      </c>
      <c r="J21" s="34">
        <f>K21-2569</f>
        <v>296615</v>
      </c>
      <c r="K21" s="34">
        <f>L21-1428</f>
        <v>299184</v>
      </c>
      <c r="L21" s="34">
        <f>M21-3000</f>
        <v>300612</v>
      </c>
      <c r="M21" s="34">
        <f>N21-7900</f>
        <v>303612</v>
      </c>
      <c r="N21" s="34">
        <f>O21-1220</f>
        <v>311512</v>
      </c>
      <c r="O21" s="34">
        <f>P21-3525</f>
        <v>312732</v>
      </c>
      <c r="P21" s="34">
        <f>Q21</f>
        <v>316257</v>
      </c>
      <c r="Q21" s="53">
        <v>316257</v>
      </c>
      <c r="R21" s="109" t="s">
        <v>82</v>
      </c>
    </row>
    <row r="22" spans="1:18" s="4" customFormat="1" ht="15" customHeight="1" outlineLevel="1" x14ac:dyDescent="0.3">
      <c r="A22" s="52"/>
      <c r="B22" s="7"/>
      <c r="C22" s="7"/>
      <c r="D22" s="146"/>
      <c r="E22" s="7"/>
      <c r="F22" s="32"/>
      <c r="G22" s="33"/>
      <c r="H22" s="33"/>
      <c r="I22" s="32"/>
      <c r="J22" s="32"/>
      <c r="K22" s="32"/>
      <c r="L22" s="32"/>
      <c r="M22" s="32"/>
      <c r="N22" s="32"/>
      <c r="O22" s="32"/>
      <c r="P22" s="32"/>
      <c r="Q22" s="55"/>
      <c r="R22" s="109"/>
    </row>
    <row r="23" spans="1:18" ht="15" customHeight="1" outlineLevel="1" x14ac:dyDescent="0.25">
      <c r="A23" s="56"/>
      <c r="B23" s="1" t="s">
        <v>63</v>
      </c>
      <c r="C23" s="1" t="s">
        <v>1</v>
      </c>
      <c r="D23" s="147" t="s">
        <v>61</v>
      </c>
      <c r="E23" s="1" t="s">
        <v>8</v>
      </c>
      <c r="F23" s="35">
        <v>12576200</v>
      </c>
      <c r="G23" s="36">
        <v>14103025</v>
      </c>
      <c r="H23" s="37">
        <v>15449850</v>
      </c>
      <c r="I23" s="38">
        <v>7477034</v>
      </c>
      <c r="J23" s="38">
        <v>4970124</v>
      </c>
      <c r="K23" s="35">
        <v>2189983</v>
      </c>
      <c r="L23" s="35">
        <v>1870501</v>
      </c>
      <c r="M23" s="35">
        <v>3343267</v>
      </c>
      <c r="N23" s="38">
        <v>5480520</v>
      </c>
      <c r="O23" s="35">
        <f>SUM(O24:O35)</f>
        <v>3552181</v>
      </c>
      <c r="P23" s="38">
        <f>SUM(P24:P35)</f>
        <v>1812630</v>
      </c>
      <c r="Q23" s="57">
        <f>SUM(Q24:Q35)</f>
        <v>6382412</v>
      </c>
      <c r="R23" s="110" t="s">
        <v>83</v>
      </c>
    </row>
    <row r="24" spans="1:18" s="4" customFormat="1" ht="15" customHeight="1" outlineLevel="2" x14ac:dyDescent="0.25">
      <c r="A24" s="56"/>
      <c r="B24" s="18"/>
      <c r="C24" s="93" t="s">
        <v>67</v>
      </c>
      <c r="D24" s="147"/>
      <c r="E24" s="1" t="s">
        <v>8</v>
      </c>
      <c r="F24" s="31"/>
      <c r="G24" s="31"/>
      <c r="H24" s="31"/>
      <c r="I24" s="31"/>
      <c r="J24" s="31"/>
      <c r="K24" s="31"/>
      <c r="L24" s="31"/>
      <c r="M24" s="31"/>
      <c r="N24" s="31"/>
      <c r="O24" s="26">
        <v>479407</v>
      </c>
      <c r="P24" s="39">
        <v>34630</v>
      </c>
      <c r="Q24" s="66">
        <v>83897</v>
      </c>
      <c r="R24" s="110"/>
    </row>
    <row r="25" spans="1:18" s="4" customFormat="1" ht="15" customHeight="1" outlineLevel="2" x14ac:dyDescent="0.25">
      <c r="A25" s="56"/>
      <c r="B25" s="18"/>
      <c r="C25" s="93" t="s">
        <v>68</v>
      </c>
      <c r="D25" s="147"/>
      <c r="E25" s="1" t="s">
        <v>8</v>
      </c>
      <c r="F25" s="31"/>
      <c r="G25" s="31"/>
      <c r="H25" s="31"/>
      <c r="I25" s="31"/>
      <c r="J25" s="31"/>
      <c r="K25" s="31"/>
      <c r="L25" s="31"/>
      <c r="M25" s="31"/>
      <c r="N25" s="31"/>
      <c r="O25" s="26">
        <v>79870</v>
      </c>
      <c r="P25" s="39">
        <v>18710</v>
      </c>
      <c r="Q25" s="66">
        <v>19108</v>
      </c>
      <c r="R25" s="110"/>
    </row>
    <row r="26" spans="1:18" s="4" customFormat="1" ht="15" customHeight="1" outlineLevel="2" x14ac:dyDescent="0.25">
      <c r="A26" s="56"/>
      <c r="B26" s="18"/>
      <c r="C26" s="93" t="s">
        <v>69</v>
      </c>
      <c r="D26" s="147"/>
      <c r="E26" s="1" t="s">
        <v>8</v>
      </c>
      <c r="F26" s="31"/>
      <c r="G26" s="31"/>
      <c r="H26" s="31"/>
      <c r="I26" s="31"/>
      <c r="J26" s="31"/>
      <c r="K26" s="31"/>
      <c r="L26" s="31"/>
      <c r="M26" s="31"/>
      <c r="N26" s="31"/>
      <c r="O26" s="26">
        <v>433517</v>
      </c>
      <c r="P26" s="39">
        <v>66410</v>
      </c>
      <c r="Q26" s="66">
        <v>58692</v>
      </c>
      <c r="R26" s="110"/>
    </row>
    <row r="27" spans="1:18" s="4" customFormat="1" ht="15" customHeight="1" outlineLevel="2" x14ac:dyDescent="0.25">
      <c r="A27" s="56"/>
      <c r="B27" s="18"/>
      <c r="C27" s="93" t="s">
        <v>70</v>
      </c>
      <c r="D27" s="147"/>
      <c r="E27" s="1" t="s">
        <v>8</v>
      </c>
      <c r="F27" s="31"/>
      <c r="G27" s="31"/>
      <c r="H27" s="31"/>
      <c r="I27" s="31"/>
      <c r="J27" s="31"/>
      <c r="K27" s="31"/>
      <c r="L27" s="31"/>
      <c r="M27" s="31"/>
      <c r="N27" s="31"/>
      <c r="O27" s="26">
        <v>239410</v>
      </c>
      <c r="P27" s="39">
        <v>17610</v>
      </c>
      <c r="Q27" s="66">
        <v>36469</v>
      </c>
      <c r="R27" s="110"/>
    </row>
    <row r="28" spans="1:18" s="4" customFormat="1" ht="15" customHeight="1" outlineLevel="2" x14ac:dyDescent="0.25">
      <c r="A28" s="56"/>
      <c r="B28" s="18"/>
      <c r="C28" s="93" t="s">
        <v>71</v>
      </c>
      <c r="D28" s="147"/>
      <c r="E28" s="1" t="s">
        <v>8</v>
      </c>
      <c r="F28" s="31"/>
      <c r="G28" s="31"/>
      <c r="H28" s="31"/>
      <c r="I28" s="31"/>
      <c r="J28" s="31"/>
      <c r="K28" s="31"/>
      <c r="L28" s="31"/>
      <c r="M28" s="31"/>
      <c r="N28" s="31"/>
      <c r="O28" s="26">
        <v>302758</v>
      </c>
      <c r="P28" s="39">
        <v>392230</v>
      </c>
      <c r="Q28" s="66">
        <v>222042</v>
      </c>
      <c r="R28" s="110"/>
    </row>
    <row r="29" spans="1:18" s="4" customFormat="1" ht="15" customHeight="1" outlineLevel="2" x14ac:dyDescent="0.25">
      <c r="A29" s="56"/>
      <c r="B29" s="18"/>
      <c r="C29" s="93" t="s">
        <v>72</v>
      </c>
      <c r="D29" s="147"/>
      <c r="E29" s="1" t="s">
        <v>8</v>
      </c>
      <c r="F29" s="31"/>
      <c r="G29" s="31"/>
      <c r="H29" s="31"/>
      <c r="I29" s="31"/>
      <c r="J29" s="31"/>
      <c r="K29" s="31"/>
      <c r="L29" s="31"/>
      <c r="M29" s="31"/>
      <c r="N29" s="31"/>
      <c r="O29" s="26">
        <v>124676</v>
      </c>
      <c r="P29" s="39">
        <v>317940</v>
      </c>
      <c r="Q29" s="66">
        <v>296810</v>
      </c>
      <c r="R29" s="110"/>
    </row>
    <row r="30" spans="1:18" s="4" customFormat="1" ht="15" customHeight="1" outlineLevel="2" x14ac:dyDescent="0.25">
      <c r="A30" s="56"/>
      <c r="B30" s="18"/>
      <c r="C30" s="93" t="s">
        <v>73</v>
      </c>
      <c r="D30" s="147"/>
      <c r="E30" s="1" t="s">
        <v>8</v>
      </c>
      <c r="F30" s="31"/>
      <c r="G30" s="31"/>
      <c r="H30" s="31"/>
      <c r="I30" s="31"/>
      <c r="J30" s="31"/>
      <c r="K30" s="31"/>
      <c r="L30" s="31"/>
      <c r="M30" s="31"/>
      <c r="N30" s="31"/>
      <c r="O30" s="26">
        <v>307484</v>
      </c>
      <c r="P30" s="39">
        <v>296970</v>
      </c>
      <c r="Q30" s="66">
        <v>1138817</v>
      </c>
      <c r="R30" s="110"/>
    </row>
    <row r="31" spans="1:18" s="4" customFormat="1" ht="15" customHeight="1" outlineLevel="2" x14ac:dyDescent="0.25">
      <c r="A31" s="56"/>
      <c r="B31" s="18"/>
      <c r="C31" s="93" t="s">
        <v>74</v>
      </c>
      <c r="D31" s="147"/>
      <c r="E31" s="1" t="s">
        <v>8</v>
      </c>
      <c r="F31" s="31"/>
      <c r="G31" s="31"/>
      <c r="H31" s="31"/>
      <c r="I31" s="31"/>
      <c r="J31" s="31"/>
      <c r="K31" s="31"/>
      <c r="L31" s="31"/>
      <c r="M31" s="31"/>
      <c r="N31" s="31"/>
      <c r="O31" s="26">
        <v>389222</v>
      </c>
      <c r="P31" s="39">
        <v>401570</v>
      </c>
      <c r="Q31" s="66">
        <v>1278863</v>
      </c>
      <c r="R31" s="110"/>
    </row>
    <row r="32" spans="1:18" s="4" customFormat="1" ht="15" customHeight="1" outlineLevel="2" x14ac:dyDescent="0.25">
      <c r="A32" s="56"/>
      <c r="B32" s="18"/>
      <c r="C32" s="93" t="s">
        <v>75</v>
      </c>
      <c r="D32" s="147"/>
      <c r="E32" s="1" t="s">
        <v>8</v>
      </c>
      <c r="F32" s="31"/>
      <c r="G32" s="31"/>
      <c r="H32" s="31"/>
      <c r="I32" s="31"/>
      <c r="J32" s="31"/>
      <c r="K32" s="31"/>
      <c r="L32" s="31"/>
      <c r="M32" s="31"/>
      <c r="N32" s="31"/>
      <c r="O32" s="26">
        <v>270492</v>
      </c>
      <c r="P32" s="39">
        <v>179990</v>
      </c>
      <c r="Q32" s="66">
        <v>1424173</v>
      </c>
      <c r="R32" s="110"/>
    </row>
    <row r="33" spans="1:18" s="4" customFormat="1" ht="15" customHeight="1" outlineLevel="2" x14ac:dyDescent="0.25">
      <c r="A33" s="56"/>
      <c r="B33" s="18"/>
      <c r="C33" s="93" t="s">
        <v>76</v>
      </c>
      <c r="D33" s="147"/>
      <c r="E33" s="1" t="s">
        <v>8</v>
      </c>
      <c r="F33" s="31"/>
      <c r="G33" s="31"/>
      <c r="H33" s="31"/>
      <c r="I33" s="31"/>
      <c r="J33" s="31"/>
      <c r="K33" s="31"/>
      <c r="L33" s="31"/>
      <c r="M33" s="31"/>
      <c r="N33" s="31"/>
      <c r="O33" s="26">
        <v>49887</v>
      </c>
      <c r="P33" s="39">
        <v>11590</v>
      </c>
      <c r="Q33" s="66">
        <v>807565</v>
      </c>
      <c r="R33" s="110"/>
    </row>
    <row r="34" spans="1:18" s="4" customFormat="1" ht="15" customHeight="1" outlineLevel="2" x14ac:dyDescent="0.25">
      <c r="A34" s="56"/>
      <c r="B34" s="18"/>
      <c r="C34" s="93" t="s">
        <v>77</v>
      </c>
      <c r="D34" s="147"/>
      <c r="E34" s="1" t="s">
        <v>8</v>
      </c>
      <c r="F34" s="31"/>
      <c r="G34" s="31"/>
      <c r="H34" s="31"/>
      <c r="I34" s="31"/>
      <c r="J34" s="31"/>
      <c r="K34" s="31"/>
      <c r="L34" s="31"/>
      <c r="M34" s="31"/>
      <c r="N34" s="31"/>
      <c r="O34" s="26">
        <v>172713</v>
      </c>
      <c r="P34" s="39">
        <v>41840</v>
      </c>
      <c r="Q34" s="66">
        <v>519119</v>
      </c>
      <c r="R34" s="111"/>
    </row>
    <row r="35" spans="1:18" s="4" customFormat="1" ht="15" customHeight="1" outlineLevel="2" x14ac:dyDescent="0.25">
      <c r="A35" s="56"/>
      <c r="B35" s="18"/>
      <c r="C35" s="93" t="s">
        <v>78</v>
      </c>
      <c r="D35" s="147"/>
      <c r="E35" s="1" t="s">
        <v>8</v>
      </c>
      <c r="F35" s="31"/>
      <c r="G35" s="31"/>
      <c r="H35" s="31"/>
      <c r="I35" s="31"/>
      <c r="J35" s="31"/>
      <c r="K35" s="31"/>
      <c r="L35" s="31"/>
      <c r="M35" s="31"/>
      <c r="N35" s="31"/>
      <c r="O35" s="26">
        <v>702745</v>
      </c>
      <c r="P35" s="39">
        <v>33140</v>
      </c>
      <c r="Q35" s="66">
        <v>496857</v>
      </c>
      <c r="R35" s="110"/>
    </row>
    <row r="36" spans="1:18" ht="15" customHeight="1" outlineLevel="1" x14ac:dyDescent="0.25">
      <c r="A36" s="54"/>
      <c r="B36" s="18"/>
      <c r="C36" s="1" t="s">
        <v>33</v>
      </c>
      <c r="D36" s="147" t="s">
        <v>61</v>
      </c>
      <c r="E36" s="1" t="s">
        <v>8</v>
      </c>
      <c r="F36" s="35">
        <v>2898800</v>
      </c>
      <c r="G36" s="35">
        <v>2842350</v>
      </c>
      <c r="H36" s="40">
        <v>1281575</v>
      </c>
      <c r="I36" s="38">
        <v>7943150</v>
      </c>
      <c r="J36" s="38">
        <v>11934600</v>
      </c>
      <c r="K36" s="38">
        <v>15301900</v>
      </c>
      <c r="L36" s="38">
        <v>16485200</v>
      </c>
      <c r="M36" s="38">
        <v>13899636</v>
      </c>
      <c r="N36" s="38">
        <v>12279235</v>
      </c>
      <c r="O36" s="38">
        <f>SUM(O37:O48)</f>
        <v>14177916.5</v>
      </c>
      <c r="P36" s="38">
        <f>SUM(P37:P48)</f>
        <v>18121099</v>
      </c>
      <c r="Q36" s="67">
        <f>SUM(Q37:Q48)</f>
        <v>12757739.000000002</v>
      </c>
      <c r="R36" s="109" t="s">
        <v>84</v>
      </c>
    </row>
    <row r="37" spans="1:18" s="4" customFormat="1" ht="15" customHeight="1" outlineLevel="2" x14ac:dyDescent="0.25">
      <c r="A37" s="54"/>
      <c r="B37" s="18"/>
      <c r="C37" s="93" t="s">
        <v>67</v>
      </c>
      <c r="D37" s="147"/>
      <c r="E37" s="1" t="s">
        <v>8</v>
      </c>
      <c r="F37" s="31"/>
      <c r="G37" s="31"/>
      <c r="H37" s="31"/>
      <c r="I37" s="31"/>
      <c r="J37" s="31"/>
      <c r="K37" s="31"/>
      <c r="L37" s="31"/>
      <c r="M37" s="31"/>
      <c r="N37" s="31"/>
      <c r="O37" s="51">
        <v>787689.50000000023</v>
      </c>
      <c r="P37" s="41">
        <v>1595560.5000000014</v>
      </c>
      <c r="Q37" s="68">
        <v>1555371.5000000009</v>
      </c>
      <c r="R37" s="109"/>
    </row>
    <row r="38" spans="1:18" s="4" customFormat="1" ht="15" customHeight="1" outlineLevel="2" x14ac:dyDescent="0.25">
      <c r="A38" s="54"/>
      <c r="B38" s="18"/>
      <c r="C38" s="93" t="s">
        <v>68</v>
      </c>
      <c r="D38" s="147"/>
      <c r="E38" s="1" t="s">
        <v>8</v>
      </c>
      <c r="F38" s="31"/>
      <c r="G38" s="31"/>
      <c r="H38" s="31"/>
      <c r="I38" s="31"/>
      <c r="J38" s="31"/>
      <c r="K38" s="31"/>
      <c r="L38" s="31"/>
      <c r="M38" s="31"/>
      <c r="N38" s="31"/>
      <c r="O38" s="51">
        <v>1224717</v>
      </c>
      <c r="P38" s="41">
        <v>1440367.9999999986</v>
      </c>
      <c r="Q38" s="68">
        <v>1476785.4999999981</v>
      </c>
      <c r="R38" s="109"/>
    </row>
    <row r="39" spans="1:18" s="4" customFormat="1" ht="15" customHeight="1" outlineLevel="2" x14ac:dyDescent="0.25">
      <c r="A39" s="54"/>
      <c r="B39" s="18"/>
      <c r="C39" s="93" t="s">
        <v>69</v>
      </c>
      <c r="D39" s="147"/>
      <c r="E39" s="1" t="s">
        <v>8</v>
      </c>
      <c r="F39" s="31"/>
      <c r="G39" s="31"/>
      <c r="H39" s="31"/>
      <c r="I39" s="31"/>
      <c r="J39" s="31"/>
      <c r="K39" s="31"/>
      <c r="L39" s="31"/>
      <c r="M39" s="31"/>
      <c r="N39" s="31"/>
      <c r="O39" s="51">
        <v>837552</v>
      </c>
      <c r="P39" s="41">
        <v>1516782.4999999995</v>
      </c>
      <c r="Q39" s="68">
        <v>1591156.0000000028</v>
      </c>
      <c r="R39" s="109"/>
    </row>
    <row r="40" spans="1:18" s="4" customFormat="1" ht="15" customHeight="1" outlineLevel="2" x14ac:dyDescent="0.25">
      <c r="A40" s="54"/>
      <c r="B40" s="18"/>
      <c r="C40" s="93" t="s">
        <v>70</v>
      </c>
      <c r="D40" s="147"/>
      <c r="E40" s="1" t="s">
        <v>8</v>
      </c>
      <c r="F40" s="31"/>
      <c r="G40" s="31"/>
      <c r="H40" s="31"/>
      <c r="I40" s="31"/>
      <c r="J40" s="31"/>
      <c r="K40" s="31"/>
      <c r="L40" s="31"/>
      <c r="M40" s="31"/>
      <c r="N40" s="31"/>
      <c r="O40" s="51">
        <v>1040045.5</v>
      </c>
      <c r="P40" s="41">
        <v>1484760.0000000002</v>
      </c>
      <c r="Q40" s="68">
        <v>1568589.4999999981</v>
      </c>
      <c r="R40" s="109"/>
    </row>
    <row r="41" spans="1:18" s="4" customFormat="1" ht="15" customHeight="1" outlineLevel="2" x14ac:dyDescent="0.25">
      <c r="A41" s="54"/>
      <c r="B41" s="18"/>
      <c r="C41" s="93" t="s">
        <v>71</v>
      </c>
      <c r="D41" s="147"/>
      <c r="E41" s="1" t="s">
        <v>8</v>
      </c>
      <c r="F41" s="31"/>
      <c r="G41" s="31"/>
      <c r="H41" s="31"/>
      <c r="I41" s="31"/>
      <c r="J41" s="31"/>
      <c r="K41" s="31"/>
      <c r="L41" s="31"/>
      <c r="M41" s="31"/>
      <c r="N41" s="31"/>
      <c r="O41" s="51">
        <v>992035.49999999953</v>
      </c>
      <c r="P41" s="41">
        <v>1067162.5000000005</v>
      </c>
      <c r="Q41" s="68">
        <v>1394770.9999999972</v>
      </c>
      <c r="R41" s="109"/>
    </row>
    <row r="42" spans="1:18" s="4" customFormat="1" ht="15" customHeight="1" outlineLevel="2" x14ac:dyDescent="0.25">
      <c r="A42" s="54"/>
      <c r="B42" s="18"/>
      <c r="C42" s="93" t="s">
        <v>72</v>
      </c>
      <c r="D42" s="147"/>
      <c r="E42" s="1" t="s">
        <v>8</v>
      </c>
      <c r="F42" s="31"/>
      <c r="G42" s="31"/>
      <c r="H42" s="31"/>
      <c r="I42" s="31"/>
      <c r="J42" s="31"/>
      <c r="K42" s="31"/>
      <c r="L42" s="31"/>
      <c r="M42" s="31"/>
      <c r="N42" s="31"/>
      <c r="O42" s="51">
        <v>1415456.5000000005</v>
      </c>
      <c r="P42" s="41">
        <v>1514731.5000000016</v>
      </c>
      <c r="Q42" s="68">
        <v>1421665.5000000028</v>
      </c>
      <c r="R42" s="109"/>
    </row>
    <row r="43" spans="1:18" s="4" customFormat="1" ht="15" customHeight="1" outlineLevel="2" x14ac:dyDescent="0.25">
      <c r="A43" s="54"/>
      <c r="B43" s="18"/>
      <c r="C43" s="93" t="s">
        <v>73</v>
      </c>
      <c r="D43" s="147"/>
      <c r="E43" s="1" t="s">
        <v>8</v>
      </c>
      <c r="F43" s="31"/>
      <c r="G43" s="31"/>
      <c r="H43" s="31"/>
      <c r="I43" s="31"/>
      <c r="J43" s="31"/>
      <c r="K43" s="31"/>
      <c r="L43" s="31"/>
      <c r="M43" s="31"/>
      <c r="N43" s="31"/>
      <c r="O43" s="51">
        <v>1356599.4999999993</v>
      </c>
      <c r="P43" s="41">
        <v>1634761.4999999986</v>
      </c>
      <c r="Q43" s="68">
        <v>824211.99999999953</v>
      </c>
      <c r="R43" s="109"/>
    </row>
    <row r="44" spans="1:18" s="4" customFormat="1" ht="15" customHeight="1" outlineLevel="2" x14ac:dyDescent="0.25">
      <c r="A44" s="54"/>
      <c r="B44" s="18"/>
      <c r="C44" s="93" t="s">
        <v>74</v>
      </c>
      <c r="D44" s="147"/>
      <c r="E44" s="1" t="s">
        <v>8</v>
      </c>
      <c r="F44" s="31"/>
      <c r="G44" s="31"/>
      <c r="H44" s="31"/>
      <c r="I44" s="31"/>
      <c r="J44" s="31"/>
      <c r="K44" s="31"/>
      <c r="L44" s="31"/>
      <c r="M44" s="31"/>
      <c r="N44" s="31"/>
      <c r="O44" s="51">
        <v>1197439.0000000007</v>
      </c>
      <c r="P44" s="41">
        <v>1570102.9999999991</v>
      </c>
      <c r="Q44" s="68">
        <v>660268</v>
      </c>
      <c r="R44" s="109"/>
    </row>
    <row r="45" spans="1:18" s="4" customFormat="1" ht="15" customHeight="1" outlineLevel="2" x14ac:dyDescent="0.25">
      <c r="A45" s="54"/>
      <c r="B45" s="18"/>
      <c r="C45" s="93" t="s">
        <v>75</v>
      </c>
      <c r="D45" s="147"/>
      <c r="E45" s="1" t="s">
        <v>8</v>
      </c>
      <c r="F45" s="31"/>
      <c r="G45" s="31"/>
      <c r="H45" s="31"/>
      <c r="I45" s="31"/>
      <c r="J45" s="31"/>
      <c r="K45" s="31"/>
      <c r="L45" s="31"/>
      <c r="M45" s="31"/>
      <c r="N45" s="31"/>
      <c r="O45" s="51">
        <v>1185663.5000000005</v>
      </c>
      <c r="P45" s="41">
        <v>1468937.5000000019</v>
      </c>
      <c r="Q45" s="68">
        <v>106847.00000000157</v>
      </c>
      <c r="R45" s="109"/>
    </row>
    <row r="46" spans="1:18" s="4" customFormat="1" ht="15" customHeight="1" outlineLevel="2" x14ac:dyDescent="0.25">
      <c r="A46" s="54"/>
      <c r="B46" s="18"/>
      <c r="C46" s="93" t="s">
        <v>76</v>
      </c>
      <c r="D46" s="147"/>
      <c r="E46" s="1" t="s">
        <v>8</v>
      </c>
      <c r="F46" s="31"/>
      <c r="G46" s="31"/>
      <c r="H46" s="31"/>
      <c r="I46" s="31"/>
      <c r="J46" s="31"/>
      <c r="K46" s="31"/>
      <c r="L46" s="31"/>
      <c r="M46" s="31"/>
      <c r="N46" s="31"/>
      <c r="O46" s="51">
        <v>1462948.9999999991</v>
      </c>
      <c r="P46" s="41">
        <v>1665573.4999999986</v>
      </c>
      <c r="Q46" s="68">
        <v>525937.99999999825</v>
      </c>
      <c r="R46" s="109"/>
    </row>
    <row r="47" spans="1:18" s="4" customFormat="1" ht="15" customHeight="1" outlineLevel="2" x14ac:dyDescent="0.25">
      <c r="A47" s="54"/>
      <c r="B47" s="18"/>
      <c r="C47" s="93" t="s">
        <v>77</v>
      </c>
      <c r="D47" s="147"/>
      <c r="E47" s="1" t="s">
        <v>8</v>
      </c>
      <c r="F47" s="31"/>
      <c r="G47" s="31"/>
      <c r="H47" s="31"/>
      <c r="I47" s="31"/>
      <c r="J47" s="31"/>
      <c r="K47" s="31"/>
      <c r="L47" s="31"/>
      <c r="M47" s="31"/>
      <c r="N47" s="31"/>
      <c r="O47" s="51">
        <v>1268162</v>
      </c>
      <c r="P47" s="41">
        <v>1547959.9999999991</v>
      </c>
      <c r="Q47" s="68">
        <v>797452.49999999942</v>
      </c>
      <c r="R47" s="109"/>
    </row>
    <row r="48" spans="1:18" s="4" customFormat="1" ht="15" customHeight="1" outlineLevel="2" x14ac:dyDescent="0.25">
      <c r="A48" s="54"/>
      <c r="B48" s="18"/>
      <c r="C48" s="93" t="s">
        <v>78</v>
      </c>
      <c r="D48" s="147"/>
      <c r="E48" s="1" t="s">
        <v>8</v>
      </c>
      <c r="F48" s="31"/>
      <c r="G48" s="31"/>
      <c r="H48" s="31"/>
      <c r="I48" s="31"/>
      <c r="J48" s="31"/>
      <c r="K48" s="31"/>
      <c r="L48" s="31"/>
      <c r="M48" s="31"/>
      <c r="N48" s="31"/>
      <c r="O48" s="51">
        <v>1409607.5000000002</v>
      </c>
      <c r="P48" s="41">
        <v>1614398.5000000012</v>
      </c>
      <c r="Q48" s="68">
        <v>834682.50000000256</v>
      </c>
      <c r="R48" s="109"/>
    </row>
    <row r="49" spans="1:18" ht="15" customHeight="1" outlineLevel="1" x14ac:dyDescent="0.25">
      <c r="A49" s="54"/>
      <c r="B49" s="18"/>
      <c r="C49" s="1" t="s">
        <v>2</v>
      </c>
      <c r="D49" s="147"/>
      <c r="E49" s="1" t="s">
        <v>8</v>
      </c>
      <c r="F49" s="31"/>
      <c r="G49" s="31"/>
      <c r="H49" s="31"/>
      <c r="I49" s="31"/>
      <c r="J49" s="38">
        <v>-1674419</v>
      </c>
      <c r="K49" s="38">
        <v>-2313552</v>
      </c>
      <c r="L49" s="38">
        <v>-3244548</v>
      </c>
      <c r="M49" s="38">
        <v>-2440464</v>
      </c>
      <c r="N49" s="38">
        <v>-1306326</v>
      </c>
      <c r="O49" s="38">
        <v>-1705566</v>
      </c>
      <c r="P49" s="38">
        <v>-2203098</v>
      </c>
      <c r="Q49" s="67">
        <v>-1030782</v>
      </c>
      <c r="R49" s="109" t="s">
        <v>85</v>
      </c>
    </row>
    <row r="50" spans="1:18" s="2" customFormat="1" ht="15" customHeight="1" outlineLevel="1" x14ac:dyDescent="0.25">
      <c r="A50" s="54"/>
      <c r="B50" s="16"/>
      <c r="C50" s="1" t="s">
        <v>10</v>
      </c>
      <c r="D50" s="147" t="s">
        <v>61</v>
      </c>
      <c r="E50" s="1" t="s">
        <v>8</v>
      </c>
      <c r="F50" s="31"/>
      <c r="G50" s="31"/>
      <c r="H50" s="31"/>
      <c r="I50" s="38">
        <v>72849</v>
      </c>
      <c r="J50" s="38">
        <v>78356</v>
      </c>
      <c r="K50" s="38">
        <v>79147</v>
      </c>
      <c r="L50" s="38">
        <v>64307</v>
      </c>
      <c r="M50" s="38">
        <v>59419</v>
      </c>
      <c r="N50" s="38">
        <v>45063</v>
      </c>
      <c r="O50" s="38">
        <v>36372</v>
      </c>
      <c r="P50" s="38">
        <v>63945</v>
      </c>
      <c r="Q50" s="67">
        <v>76457.23</v>
      </c>
      <c r="R50" s="109"/>
    </row>
    <row r="51" spans="1:18" ht="15" customHeight="1" outlineLevel="1" x14ac:dyDescent="0.25">
      <c r="A51" s="54"/>
      <c r="B51" s="1" t="s">
        <v>64</v>
      </c>
      <c r="C51" s="1" t="s">
        <v>45</v>
      </c>
      <c r="D51" s="96" t="s">
        <v>47</v>
      </c>
      <c r="E51" s="19" t="s">
        <v>11</v>
      </c>
      <c r="F51" s="38">
        <v>4792682</v>
      </c>
      <c r="G51" s="38">
        <v>4638733</v>
      </c>
      <c r="H51" s="35">
        <v>3368559</v>
      </c>
      <c r="I51" s="35">
        <v>3007840</v>
      </c>
      <c r="J51" s="35">
        <v>2523019</v>
      </c>
      <c r="K51" s="35">
        <v>2102705</v>
      </c>
      <c r="L51" s="35">
        <v>1986619</v>
      </c>
      <c r="M51" s="35">
        <f>SUM(M52:M63)</f>
        <v>1623711</v>
      </c>
      <c r="N51" s="35">
        <f>SUM(N52:N63)</f>
        <v>1966821</v>
      </c>
      <c r="O51" s="35">
        <f>SUM(O52:O63)</f>
        <v>1560287</v>
      </c>
      <c r="P51" s="35">
        <f>SUM(P52:P63)</f>
        <v>1349285</v>
      </c>
      <c r="Q51" s="67">
        <f>SUM(Q52:Q63)</f>
        <v>1686698</v>
      </c>
      <c r="R51" s="112" t="s">
        <v>86</v>
      </c>
    </row>
    <row r="52" spans="1:18" s="4" customFormat="1" ht="15" customHeight="1" outlineLevel="2" x14ac:dyDescent="0.25">
      <c r="A52" s="54"/>
      <c r="B52" s="18"/>
      <c r="C52" s="93" t="s">
        <v>67</v>
      </c>
      <c r="D52" s="147"/>
      <c r="E52" s="19" t="s">
        <v>11</v>
      </c>
      <c r="F52" s="31"/>
      <c r="G52" s="31"/>
      <c r="H52" s="31"/>
      <c r="I52" s="31"/>
      <c r="J52" s="31"/>
      <c r="K52" s="31"/>
      <c r="L52" s="31"/>
      <c r="M52" s="50">
        <v>318952</v>
      </c>
      <c r="N52" s="42">
        <v>313983</v>
      </c>
      <c r="O52" s="27">
        <v>355186</v>
      </c>
      <c r="P52" s="41">
        <v>319158</v>
      </c>
      <c r="Q52" s="68">
        <v>280975</v>
      </c>
      <c r="R52" s="109"/>
    </row>
    <row r="53" spans="1:18" s="4" customFormat="1" ht="15" customHeight="1" outlineLevel="2" x14ac:dyDescent="0.25">
      <c r="A53" s="54"/>
      <c r="B53" s="18"/>
      <c r="C53" s="93" t="s">
        <v>68</v>
      </c>
      <c r="D53" s="147"/>
      <c r="E53" s="19" t="s">
        <v>11</v>
      </c>
      <c r="F53" s="31"/>
      <c r="G53" s="31"/>
      <c r="H53" s="31"/>
      <c r="I53" s="31"/>
      <c r="J53" s="31"/>
      <c r="K53" s="31"/>
      <c r="L53" s="31"/>
      <c r="M53" s="48">
        <v>228531</v>
      </c>
      <c r="N53" s="42">
        <v>277381</v>
      </c>
      <c r="O53" s="27">
        <v>210184</v>
      </c>
      <c r="P53" s="41">
        <v>189756</v>
      </c>
      <c r="Q53" s="68">
        <v>255851</v>
      </c>
      <c r="R53" s="109"/>
    </row>
    <row r="54" spans="1:18" s="4" customFormat="1" ht="15" customHeight="1" outlineLevel="2" x14ac:dyDescent="0.25">
      <c r="A54" s="54"/>
      <c r="B54" s="18"/>
      <c r="C54" s="93" t="s">
        <v>69</v>
      </c>
      <c r="D54" s="147"/>
      <c r="E54" s="19" t="s">
        <v>11</v>
      </c>
      <c r="F54" s="31"/>
      <c r="G54" s="31"/>
      <c r="H54" s="31"/>
      <c r="I54" s="31"/>
      <c r="J54" s="31"/>
      <c r="K54" s="31"/>
      <c r="L54" s="31"/>
      <c r="M54" s="48">
        <v>129132</v>
      </c>
      <c r="N54" s="42">
        <v>193825</v>
      </c>
      <c r="O54" s="27">
        <v>218094</v>
      </c>
      <c r="P54" s="41">
        <v>101424</v>
      </c>
      <c r="Q54" s="68">
        <v>221004</v>
      </c>
      <c r="R54" s="109"/>
    </row>
    <row r="55" spans="1:18" s="4" customFormat="1" ht="15" customHeight="1" outlineLevel="2" x14ac:dyDescent="0.25">
      <c r="A55" s="54"/>
      <c r="B55" s="18"/>
      <c r="C55" s="93" t="s">
        <v>70</v>
      </c>
      <c r="D55" s="147"/>
      <c r="E55" s="19" t="s">
        <v>11</v>
      </c>
      <c r="F55" s="31"/>
      <c r="G55" s="31"/>
      <c r="H55" s="31"/>
      <c r="I55" s="31"/>
      <c r="J55" s="31"/>
      <c r="K55" s="31"/>
      <c r="L55" s="31"/>
      <c r="M55" s="48">
        <v>75534</v>
      </c>
      <c r="N55" s="42">
        <v>86072</v>
      </c>
      <c r="O55" s="27">
        <v>84924</v>
      </c>
      <c r="P55" s="41">
        <v>50501</v>
      </c>
      <c r="Q55" s="68">
        <v>60880</v>
      </c>
      <c r="R55" s="109"/>
    </row>
    <row r="56" spans="1:18" s="4" customFormat="1" ht="15" customHeight="1" outlineLevel="2" x14ac:dyDescent="0.25">
      <c r="A56" s="54"/>
      <c r="B56" s="18"/>
      <c r="C56" s="93" t="s">
        <v>71</v>
      </c>
      <c r="D56" s="147"/>
      <c r="E56" s="19" t="s">
        <v>11</v>
      </c>
      <c r="F56" s="31"/>
      <c r="G56" s="31"/>
      <c r="H56" s="31"/>
      <c r="I56" s="31"/>
      <c r="J56" s="31"/>
      <c r="K56" s="31"/>
      <c r="L56" s="31"/>
      <c r="M56" s="48">
        <v>46602</v>
      </c>
      <c r="N56" s="42">
        <v>36255</v>
      </c>
      <c r="O56" s="27">
        <v>42106</v>
      </c>
      <c r="P56" s="41">
        <v>49689</v>
      </c>
      <c r="Q56" s="68">
        <v>35558</v>
      </c>
      <c r="R56" s="109"/>
    </row>
    <row r="57" spans="1:18" s="4" customFormat="1" ht="15" customHeight="1" outlineLevel="2" x14ac:dyDescent="0.25">
      <c r="A57" s="54"/>
      <c r="B57" s="18"/>
      <c r="C57" s="93" t="s">
        <v>72</v>
      </c>
      <c r="D57" s="147"/>
      <c r="E57" s="19" t="s">
        <v>11</v>
      </c>
      <c r="F57" s="31"/>
      <c r="G57" s="31"/>
      <c r="H57" s="31"/>
      <c r="I57" s="31"/>
      <c r="J57" s="31"/>
      <c r="K57" s="31"/>
      <c r="L57" s="31"/>
      <c r="M57" s="48">
        <v>41943</v>
      </c>
      <c r="N57" s="42">
        <v>26806</v>
      </c>
      <c r="O57" s="27">
        <v>22581</v>
      </c>
      <c r="P57" s="41">
        <v>10184</v>
      </c>
      <c r="Q57" s="68">
        <v>6344</v>
      </c>
      <c r="R57" s="109"/>
    </row>
    <row r="58" spans="1:18" s="4" customFormat="1" ht="15" customHeight="1" outlineLevel="2" x14ac:dyDescent="0.25">
      <c r="A58" s="54"/>
      <c r="B58" s="18"/>
      <c r="C58" s="93" t="s">
        <v>73</v>
      </c>
      <c r="D58" s="147"/>
      <c r="E58" s="19" t="s">
        <v>11</v>
      </c>
      <c r="F58" s="31"/>
      <c r="G58" s="31"/>
      <c r="H58" s="31"/>
      <c r="I58" s="31"/>
      <c r="J58" s="31"/>
      <c r="K58" s="31"/>
      <c r="L58" s="31"/>
      <c r="M58" s="48">
        <v>41968</v>
      </c>
      <c r="N58" s="42">
        <v>81280</v>
      </c>
      <c r="O58" s="27">
        <v>22113</v>
      </c>
      <c r="P58" s="41">
        <v>9385</v>
      </c>
      <c r="Q58" s="68">
        <v>21912</v>
      </c>
      <c r="R58" s="109"/>
    </row>
    <row r="59" spans="1:18" s="4" customFormat="1" ht="15" customHeight="1" outlineLevel="2" x14ac:dyDescent="0.25">
      <c r="A59" s="54"/>
      <c r="B59" s="18"/>
      <c r="C59" s="93" t="s">
        <v>74</v>
      </c>
      <c r="D59" s="147"/>
      <c r="E59" s="19" t="s">
        <v>11</v>
      </c>
      <c r="F59" s="31"/>
      <c r="G59" s="31"/>
      <c r="H59" s="31"/>
      <c r="I59" s="31"/>
      <c r="J59" s="31"/>
      <c r="K59" s="31"/>
      <c r="L59" s="31"/>
      <c r="M59" s="48">
        <v>58591</v>
      </c>
      <c r="N59" s="42">
        <v>102738</v>
      </c>
      <c r="O59" s="27">
        <v>31271</v>
      </c>
      <c r="P59" s="41">
        <v>9039</v>
      </c>
      <c r="Q59" s="68">
        <v>10526</v>
      </c>
      <c r="R59" s="109"/>
    </row>
    <row r="60" spans="1:18" s="4" customFormat="1" ht="15" customHeight="1" outlineLevel="2" x14ac:dyDescent="0.25">
      <c r="A60" s="54"/>
      <c r="B60" s="18"/>
      <c r="C60" s="93" t="s">
        <v>75</v>
      </c>
      <c r="D60" s="147"/>
      <c r="E60" s="19" t="s">
        <v>11</v>
      </c>
      <c r="F60" s="31"/>
      <c r="G60" s="31"/>
      <c r="H60" s="31"/>
      <c r="I60" s="31"/>
      <c r="J60" s="31"/>
      <c r="K60" s="31"/>
      <c r="L60" s="31"/>
      <c r="M60" s="48">
        <v>84371</v>
      </c>
      <c r="N60" s="42">
        <v>97927</v>
      </c>
      <c r="O60" s="27">
        <v>31261</v>
      </c>
      <c r="P60" s="41">
        <v>14161</v>
      </c>
      <c r="Q60" s="68">
        <v>65922</v>
      </c>
      <c r="R60" s="109"/>
    </row>
    <row r="61" spans="1:18" s="4" customFormat="1" ht="15" customHeight="1" outlineLevel="2" x14ac:dyDescent="0.25">
      <c r="A61" s="54"/>
      <c r="B61" s="18"/>
      <c r="C61" s="93" t="s">
        <v>76</v>
      </c>
      <c r="D61" s="147"/>
      <c r="E61" s="19" t="s">
        <v>11</v>
      </c>
      <c r="F61" s="31"/>
      <c r="G61" s="31"/>
      <c r="H61" s="31"/>
      <c r="I61" s="31"/>
      <c r="J61" s="31"/>
      <c r="K61" s="31"/>
      <c r="L61" s="31"/>
      <c r="M61" s="48">
        <v>143514</v>
      </c>
      <c r="N61" s="42">
        <v>136989</v>
      </c>
      <c r="O61" s="27">
        <v>78722</v>
      </c>
      <c r="P61" s="41">
        <v>47042</v>
      </c>
      <c r="Q61" s="68">
        <v>128354</v>
      </c>
      <c r="R61" s="109"/>
    </row>
    <row r="62" spans="1:18" s="4" customFormat="1" ht="15" customHeight="1" outlineLevel="2" x14ac:dyDescent="0.25">
      <c r="A62" s="54"/>
      <c r="B62" s="18"/>
      <c r="C62" s="93" t="s">
        <v>77</v>
      </c>
      <c r="D62" s="147"/>
      <c r="E62" s="19" t="s">
        <v>11</v>
      </c>
      <c r="F62" s="31"/>
      <c r="G62" s="31"/>
      <c r="H62" s="31"/>
      <c r="I62" s="31"/>
      <c r="J62" s="31"/>
      <c r="K62" s="31"/>
      <c r="L62" s="31"/>
      <c r="M62" s="48">
        <v>208568</v>
      </c>
      <c r="N62" s="42">
        <v>274591</v>
      </c>
      <c r="O62" s="27">
        <v>178034</v>
      </c>
      <c r="P62" s="41">
        <v>184459</v>
      </c>
      <c r="Q62" s="68">
        <v>217815</v>
      </c>
      <c r="R62" s="109"/>
    </row>
    <row r="63" spans="1:18" s="4" customFormat="1" ht="15" customHeight="1" outlineLevel="2" x14ac:dyDescent="0.25">
      <c r="A63" s="54"/>
      <c r="B63" s="18"/>
      <c r="C63" s="93" t="s">
        <v>78</v>
      </c>
      <c r="D63" s="147"/>
      <c r="E63" s="19" t="s">
        <v>11</v>
      </c>
      <c r="F63" s="31"/>
      <c r="G63" s="31"/>
      <c r="H63" s="31"/>
      <c r="I63" s="31"/>
      <c r="J63" s="31"/>
      <c r="K63" s="31"/>
      <c r="L63" s="31"/>
      <c r="M63" s="48">
        <v>246005</v>
      </c>
      <c r="N63" s="42">
        <v>338974</v>
      </c>
      <c r="O63" s="27">
        <v>285811</v>
      </c>
      <c r="P63" s="41">
        <v>364487</v>
      </c>
      <c r="Q63" s="68">
        <v>381557</v>
      </c>
      <c r="R63" s="109"/>
    </row>
    <row r="64" spans="1:18" s="3" customFormat="1" ht="15" customHeight="1" outlineLevel="1" x14ac:dyDescent="0.25">
      <c r="A64" s="54"/>
      <c r="B64" s="1" t="s">
        <v>64</v>
      </c>
      <c r="C64" s="10" t="s">
        <v>46</v>
      </c>
      <c r="D64" s="96" t="s">
        <v>56</v>
      </c>
      <c r="E64" s="19" t="s">
        <v>11</v>
      </c>
      <c r="F64" s="31"/>
      <c r="G64" s="31"/>
      <c r="H64" s="40">
        <v>96525</v>
      </c>
      <c r="I64" s="35">
        <v>2009067</v>
      </c>
      <c r="J64" s="35">
        <v>3084351</v>
      </c>
      <c r="K64" s="35">
        <v>3849250</v>
      </c>
      <c r="L64" s="35">
        <v>4256317</v>
      </c>
      <c r="M64" s="35">
        <f>SUM(M65:M76)</f>
        <v>3661229</v>
      </c>
      <c r="N64" s="35">
        <f>SUM(N65:N76)</f>
        <v>3167889</v>
      </c>
      <c r="O64" s="35">
        <f>SUM(O65:O76)</f>
        <v>3773603</v>
      </c>
      <c r="P64" s="35">
        <f>SUM(P65:P76)</f>
        <v>4700809</v>
      </c>
      <c r="Q64" s="67">
        <f>SUM(Q65:Q76)</f>
        <v>3320861</v>
      </c>
      <c r="R64" s="109" t="s">
        <v>84</v>
      </c>
    </row>
    <row r="65" spans="1:18" s="4" customFormat="1" ht="15" customHeight="1" outlineLevel="2" x14ac:dyDescent="0.25">
      <c r="A65" s="54"/>
      <c r="B65" s="18"/>
      <c r="C65" s="93" t="s">
        <v>67</v>
      </c>
      <c r="D65" s="147"/>
      <c r="E65" s="19" t="s">
        <v>11</v>
      </c>
      <c r="F65" s="31"/>
      <c r="G65" s="31"/>
      <c r="H65" s="31"/>
      <c r="I65" s="31"/>
      <c r="J65" s="31"/>
      <c r="K65" s="31"/>
      <c r="L65" s="31"/>
      <c r="M65" s="48">
        <v>276800</v>
      </c>
      <c r="N65" s="42">
        <v>354009</v>
      </c>
      <c r="O65" s="27">
        <v>205731</v>
      </c>
      <c r="P65" s="41">
        <v>415638</v>
      </c>
      <c r="Q65" s="68">
        <v>403408</v>
      </c>
      <c r="R65" s="109"/>
    </row>
    <row r="66" spans="1:18" s="4" customFormat="1" ht="15" customHeight="1" outlineLevel="2" x14ac:dyDescent="0.25">
      <c r="A66" s="54"/>
      <c r="B66" s="18"/>
      <c r="C66" s="93" t="s">
        <v>68</v>
      </c>
      <c r="D66" s="147"/>
      <c r="E66" s="19" t="s">
        <v>11</v>
      </c>
      <c r="F66" s="31"/>
      <c r="G66" s="31"/>
      <c r="H66" s="31"/>
      <c r="I66" s="31"/>
      <c r="J66" s="31"/>
      <c r="K66" s="31"/>
      <c r="L66" s="31"/>
      <c r="M66" s="48">
        <v>313891</v>
      </c>
      <c r="N66" s="42">
        <v>310168</v>
      </c>
      <c r="O66" s="27">
        <v>332225</v>
      </c>
      <c r="P66" s="41">
        <v>374977</v>
      </c>
      <c r="Q66" s="68">
        <v>387074</v>
      </c>
      <c r="R66" s="109"/>
    </row>
    <row r="67" spans="1:18" s="4" customFormat="1" ht="15" customHeight="1" outlineLevel="2" x14ac:dyDescent="0.25">
      <c r="A67" s="54"/>
      <c r="B67" s="18"/>
      <c r="C67" s="93" t="s">
        <v>69</v>
      </c>
      <c r="D67" s="147"/>
      <c r="E67" s="19" t="s">
        <v>11</v>
      </c>
      <c r="F67" s="31"/>
      <c r="G67" s="31"/>
      <c r="H67" s="31"/>
      <c r="I67" s="31"/>
      <c r="J67" s="31"/>
      <c r="K67" s="31"/>
      <c r="L67" s="31"/>
      <c r="M67" s="48">
        <v>407219</v>
      </c>
      <c r="N67" s="42">
        <v>299072</v>
      </c>
      <c r="O67" s="27">
        <v>212686</v>
      </c>
      <c r="P67" s="41">
        <v>397307</v>
      </c>
      <c r="Q67" s="68">
        <v>413974</v>
      </c>
      <c r="R67" s="109"/>
    </row>
    <row r="68" spans="1:18" s="4" customFormat="1" ht="15" customHeight="1" outlineLevel="2" x14ac:dyDescent="0.25">
      <c r="A68" s="54"/>
      <c r="B68" s="18"/>
      <c r="C68" s="93" t="s">
        <v>70</v>
      </c>
      <c r="D68" s="147"/>
      <c r="E68" s="19" t="s">
        <v>11</v>
      </c>
      <c r="F68" s="31"/>
      <c r="G68" s="31"/>
      <c r="H68" s="31"/>
      <c r="I68" s="31"/>
      <c r="J68" s="31"/>
      <c r="K68" s="31"/>
      <c r="L68" s="31"/>
      <c r="M68" s="48">
        <v>282473</v>
      </c>
      <c r="N68" s="42">
        <v>329540</v>
      </c>
      <c r="O68" s="27">
        <v>275898</v>
      </c>
      <c r="P68" s="41">
        <v>391729</v>
      </c>
      <c r="Q68" s="68">
        <v>413131</v>
      </c>
      <c r="R68" s="109"/>
    </row>
    <row r="69" spans="1:18" s="4" customFormat="1" ht="15" customHeight="1" outlineLevel="2" x14ac:dyDescent="0.25">
      <c r="A69" s="54"/>
      <c r="B69" s="18"/>
      <c r="C69" s="93" t="s">
        <v>71</v>
      </c>
      <c r="D69" s="147"/>
      <c r="E69" s="19" t="s">
        <v>11</v>
      </c>
      <c r="F69" s="31"/>
      <c r="G69" s="31"/>
      <c r="H69" s="31"/>
      <c r="I69" s="31"/>
      <c r="J69" s="31"/>
      <c r="K69" s="31"/>
      <c r="L69" s="31"/>
      <c r="M69" s="48">
        <v>395936</v>
      </c>
      <c r="N69" s="42">
        <v>357860</v>
      </c>
      <c r="O69" s="27">
        <v>258138</v>
      </c>
      <c r="P69" s="41">
        <v>279074</v>
      </c>
      <c r="Q69" s="68">
        <v>364806</v>
      </c>
      <c r="R69" s="109"/>
    </row>
    <row r="70" spans="1:18" s="4" customFormat="1" ht="15" customHeight="1" outlineLevel="2" x14ac:dyDescent="0.25">
      <c r="A70" s="54"/>
      <c r="B70" s="18"/>
      <c r="C70" s="93" t="s">
        <v>72</v>
      </c>
      <c r="D70" s="147"/>
      <c r="E70" s="19" t="s">
        <v>11</v>
      </c>
      <c r="F70" s="31"/>
      <c r="G70" s="31"/>
      <c r="H70" s="31"/>
      <c r="I70" s="31"/>
      <c r="J70" s="31"/>
      <c r="K70" s="31"/>
      <c r="L70" s="31"/>
      <c r="M70" s="48">
        <v>384090</v>
      </c>
      <c r="N70" s="42">
        <v>333576</v>
      </c>
      <c r="O70" s="27">
        <v>380771</v>
      </c>
      <c r="P70" s="41">
        <v>385661</v>
      </c>
      <c r="Q70" s="68">
        <v>378450</v>
      </c>
      <c r="R70" s="109"/>
    </row>
    <row r="71" spans="1:18" s="4" customFormat="1" ht="15" customHeight="1" outlineLevel="2" x14ac:dyDescent="0.25">
      <c r="A71" s="54"/>
      <c r="B71" s="18"/>
      <c r="C71" s="93" t="s">
        <v>73</v>
      </c>
      <c r="D71" s="147"/>
      <c r="E71" s="19" t="s">
        <v>11</v>
      </c>
      <c r="F71" s="31"/>
      <c r="G71" s="31"/>
      <c r="H71" s="31"/>
      <c r="I71" s="31"/>
      <c r="J71" s="31"/>
      <c r="K71" s="31"/>
      <c r="L71" s="31"/>
      <c r="M71" s="48">
        <v>362330</v>
      </c>
      <c r="N71" s="42">
        <v>317123</v>
      </c>
      <c r="O71" s="27">
        <v>356555</v>
      </c>
      <c r="P71" s="41">
        <v>419274</v>
      </c>
      <c r="Q71" s="68">
        <v>220716</v>
      </c>
      <c r="R71" s="109"/>
    </row>
    <row r="72" spans="1:18" s="4" customFormat="1" ht="15" customHeight="1" outlineLevel="2" x14ac:dyDescent="0.25">
      <c r="A72" s="54"/>
      <c r="B72" s="18"/>
      <c r="C72" s="93" t="s">
        <v>74</v>
      </c>
      <c r="D72" s="147"/>
      <c r="E72" s="19" t="s">
        <v>11</v>
      </c>
      <c r="F72" s="31"/>
      <c r="G72" s="31"/>
      <c r="H72" s="31"/>
      <c r="I72" s="31"/>
      <c r="J72" s="31"/>
      <c r="K72" s="31"/>
      <c r="L72" s="31"/>
      <c r="M72" s="48">
        <v>234456</v>
      </c>
      <c r="N72" s="42">
        <v>223367</v>
      </c>
      <c r="O72" s="27">
        <v>329301</v>
      </c>
      <c r="P72" s="41">
        <v>402707</v>
      </c>
      <c r="Q72" s="68">
        <v>176867</v>
      </c>
      <c r="R72" s="109"/>
    </row>
    <row r="73" spans="1:18" s="4" customFormat="1" ht="15" customHeight="1" outlineLevel="2" x14ac:dyDescent="0.25">
      <c r="A73" s="54"/>
      <c r="B73" s="18"/>
      <c r="C73" s="93" t="s">
        <v>75</v>
      </c>
      <c r="D73" s="147"/>
      <c r="E73" s="19" t="s">
        <v>11</v>
      </c>
      <c r="F73" s="31"/>
      <c r="G73" s="31"/>
      <c r="H73" s="31"/>
      <c r="I73" s="31"/>
      <c r="J73" s="31"/>
      <c r="K73" s="31"/>
      <c r="L73" s="31"/>
      <c r="M73" s="48">
        <v>186666</v>
      </c>
      <c r="N73" s="42">
        <v>118692</v>
      </c>
      <c r="O73" s="27">
        <v>322765</v>
      </c>
      <c r="P73" s="41">
        <v>377725</v>
      </c>
      <c r="Q73" s="68">
        <v>30763</v>
      </c>
      <c r="R73" s="109"/>
    </row>
    <row r="74" spans="1:18" s="4" customFormat="1" ht="15" customHeight="1" outlineLevel="2" x14ac:dyDescent="0.25">
      <c r="A74" s="54"/>
      <c r="B74" s="18"/>
      <c r="C74" s="93" t="s">
        <v>76</v>
      </c>
      <c r="D74" s="147"/>
      <c r="E74" s="19" t="s">
        <v>11</v>
      </c>
      <c r="F74" s="31"/>
      <c r="G74" s="31"/>
      <c r="H74" s="31"/>
      <c r="I74" s="31"/>
      <c r="J74" s="31"/>
      <c r="K74" s="31"/>
      <c r="L74" s="31"/>
      <c r="M74" s="48">
        <v>169479</v>
      </c>
      <c r="N74" s="42">
        <v>204084</v>
      </c>
      <c r="O74" s="27">
        <v>389052</v>
      </c>
      <c r="P74" s="41">
        <v>431941</v>
      </c>
      <c r="Q74" s="68">
        <v>128802</v>
      </c>
      <c r="R74" s="109"/>
    </row>
    <row r="75" spans="1:18" s="4" customFormat="1" ht="15" customHeight="1" outlineLevel="2" x14ac:dyDescent="0.25">
      <c r="A75" s="54"/>
      <c r="B75" s="18"/>
      <c r="C75" s="93" t="s">
        <v>77</v>
      </c>
      <c r="D75" s="147"/>
      <c r="E75" s="19" t="s">
        <v>11</v>
      </c>
      <c r="F75" s="31"/>
      <c r="G75" s="31"/>
      <c r="H75" s="31"/>
      <c r="I75" s="31"/>
      <c r="J75" s="31"/>
      <c r="K75" s="31"/>
      <c r="L75" s="31"/>
      <c r="M75" s="48">
        <v>232456</v>
      </c>
      <c r="N75" s="42">
        <v>92310</v>
      </c>
      <c r="O75" s="27">
        <v>336554</v>
      </c>
      <c r="P75" s="41">
        <v>401668</v>
      </c>
      <c r="Q75" s="68">
        <v>196007</v>
      </c>
      <c r="R75" s="109"/>
    </row>
    <row r="76" spans="1:18" s="4" customFormat="1" ht="15" customHeight="1" outlineLevel="2" x14ac:dyDescent="0.25">
      <c r="A76" s="54"/>
      <c r="B76" s="18"/>
      <c r="C76" s="93" t="s">
        <v>78</v>
      </c>
      <c r="D76" s="147"/>
      <c r="E76" s="19" t="s">
        <v>11</v>
      </c>
      <c r="F76" s="31"/>
      <c r="G76" s="31"/>
      <c r="H76" s="31"/>
      <c r="I76" s="31"/>
      <c r="J76" s="31"/>
      <c r="K76" s="31"/>
      <c r="L76" s="31"/>
      <c r="M76" s="48">
        <v>415433</v>
      </c>
      <c r="N76" s="42">
        <v>228088</v>
      </c>
      <c r="O76" s="27">
        <v>373927</v>
      </c>
      <c r="P76" s="41">
        <v>423108</v>
      </c>
      <c r="Q76" s="68">
        <v>206863</v>
      </c>
      <c r="R76" s="109"/>
    </row>
    <row r="77" spans="1:18" ht="15" customHeight="1" outlineLevel="1" x14ac:dyDescent="0.25">
      <c r="A77" s="54"/>
      <c r="B77" s="18"/>
      <c r="C77" s="89" t="s">
        <v>54</v>
      </c>
      <c r="D77" s="97" t="s">
        <v>56</v>
      </c>
      <c r="E77" s="90" t="s">
        <v>11</v>
      </c>
      <c r="F77" s="31"/>
      <c r="G77" s="31"/>
      <c r="H77" s="85">
        <f>(H64*50.2)/100</f>
        <v>48455.55</v>
      </c>
      <c r="I77" s="85">
        <f>(I64*50.2)/100</f>
        <v>1008551.6340000001</v>
      </c>
      <c r="J77" s="85">
        <f t="shared" ref="J77:Q77" si="10">(J64*50.2)/100</f>
        <v>1548344.2020000003</v>
      </c>
      <c r="K77" s="85">
        <f t="shared" si="10"/>
        <v>1932323.5</v>
      </c>
      <c r="L77" s="85">
        <f t="shared" si="10"/>
        <v>2136671.1340000001</v>
      </c>
      <c r="M77" s="86">
        <f t="shared" si="10"/>
        <v>1837936.9580000001</v>
      </c>
      <c r="N77" s="86">
        <f t="shared" si="10"/>
        <v>1590280.2780000002</v>
      </c>
      <c r="O77" s="86">
        <f t="shared" si="10"/>
        <v>1894348.7060000002</v>
      </c>
      <c r="P77" s="86">
        <f t="shared" si="10"/>
        <v>2359806.1180000002</v>
      </c>
      <c r="Q77" s="87">
        <f t="shared" si="10"/>
        <v>1667072.2220000001</v>
      </c>
    </row>
    <row r="78" spans="1:18" ht="15" customHeight="1" outlineLevel="1" x14ac:dyDescent="0.25">
      <c r="A78" s="54"/>
      <c r="B78" s="16"/>
      <c r="C78" s="89" t="s">
        <v>55</v>
      </c>
      <c r="D78" s="97" t="s">
        <v>47</v>
      </c>
      <c r="E78" s="90" t="s">
        <v>11</v>
      </c>
      <c r="F78" s="31"/>
      <c r="G78" s="31"/>
      <c r="H78" s="85">
        <f>(H64*49.8)/100</f>
        <v>48069.45</v>
      </c>
      <c r="I78" s="85">
        <f>(I64*49.8)/100</f>
        <v>1000515.3659999999</v>
      </c>
      <c r="J78" s="85">
        <f t="shared" ref="J78:Q78" si="11">(J64*49.8)/100</f>
        <v>1536006.7979999997</v>
      </c>
      <c r="K78" s="85">
        <f t="shared" si="11"/>
        <v>1916926.5</v>
      </c>
      <c r="L78" s="85">
        <f t="shared" si="11"/>
        <v>2119645.8659999999</v>
      </c>
      <c r="M78" s="85">
        <f t="shared" si="11"/>
        <v>1823292.0419999999</v>
      </c>
      <c r="N78" s="85">
        <f t="shared" si="11"/>
        <v>1577608.7219999998</v>
      </c>
      <c r="O78" s="85">
        <f t="shared" si="11"/>
        <v>1879254.2939999998</v>
      </c>
      <c r="P78" s="85">
        <f t="shared" si="11"/>
        <v>2341002.8819999998</v>
      </c>
      <c r="Q78" s="88">
        <f t="shared" si="11"/>
        <v>1653788.7779999999</v>
      </c>
    </row>
    <row r="79" spans="1:18" ht="15" customHeight="1" outlineLevel="1" x14ac:dyDescent="0.25">
      <c r="A79" s="54"/>
      <c r="B79" s="1" t="s">
        <v>65</v>
      </c>
      <c r="C79" s="10" t="s">
        <v>48</v>
      </c>
      <c r="D79" s="96" t="s">
        <v>57</v>
      </c>
      <c r="E79" s="10" t="s">
        <v>12</v>
      </c>
      <c r="F79" s="36">
        <v>7581720</v>
      </c>
      <c r="G79" s="36">
        <v>7995788</v>
      </c>
      <c r="H79" s="36">
        <v>8069873</v>
      </c>
      <c r="I79" s="35">
        <v>6241054</v>
      </c>
      <c r="J79" s="35">
        <v>7541054</v>
      </c>
      <c r="K79" s="35">
        <v>8511054</v>
      </c>
      <c r="L79" s="35">
        <v>8900314</v>
      </c>
      <c r="M79" s="35">
        <v>9482824</v>
      </c>
      <c r="N79" s="35">
        <v>9367539</v>
      </c>
      <c r="O79" s="35">
        <v>9543299</v>
      </c>
      <c r="P79" s="35">
        <v>10611317</v>
      </c>
      <c r="Q79" s="67">
        <v>10794497</v>
      </c>
      <c r="R79" s="109" t="s">
        <v>87</v>
      </c>
    </row>
    <row r="80" spans="1:18" s="4" customFormat="1" ht="15" customHeight="1" outlineLevel="1" thickBot="1" x14ac:dyDescent="0.3">
      <c r="A80" s="59"/>
      <c r="B80" s="174" t="s">
        <v>66</v>
      </c>
      <c r="C80" s="78"/>
      <c r="D80" s="98"/>
      <c r="E80" s="78"/>
      <c r="F80" s="62"/>
      <c r="G80" s="62"/>
      <c r="H80" s="62"/>
      <c r="I80" s="175"/>
      <c r="J80" s="175"/>
      <c r="K80" s="175"/>
      <c r="L80" s="175"/>
      <c r="M80" s="175"/>
      <c r="N80" s="175"/>
      <c r="O80" s="175"/>
      <c r="P80" s="175"/>
      <c r="Q80" s="176"/>
      <c r="R80" s="109" t="s">
        <v>88</v>
      </c>
    </row>
    <row r="81" spans="1:18" ht="15" customHeight="1" outlineLevel="2" x14ac:dyDescent="0.25">
      <c r="A81" s="54"/>
      <c r="B81" s="172" t="s">
        <v>3</v>
      </c>
      <c r="C81" s="172" t="s">
        <v>35</v>
      </c>
      <c r="D81" s="173" t="s">
        <v>16</v>
      </c>
      <c r="E81" s="92" t="s">
        <v>8</v>
      </c>
      <c r="F81" s="143"/>
      <c r="G81" s="143"/>
      <c r="H81" s="143"/>
      <c r="I81" s="143"/>
      <c r="J81" s="143"/>
      <c r="K81" s="143"/>
      <c r="L81" s="143"/>
      <c r="M81" s="143"/>
      <c r="N81" s="116">
        <v>7807534</v>
      </c>
      <c r="O81" s="116">
        <v>6455108</v>
      </c>
      <c r="P81" s="116">
        <v>5513766</v>
      </c>
      <c r="Q81" s="117">
        <v>8560558</v>
      </c>
    </row>
    <row r="82" spans="1:18" s="4" customFormat="1" ht="15" customHeight="1" outlineLevel="2" x14ac:dyDescent="0.25">
      <c r="A82" s="54"/>
      <c r="B82" s="10" t="s">
        <v>4</v>
      </c>
      <c r="C82" s="10" t="s">
        <v>35</v>
      </c>
      <c r="D82" s="96" t="s">
        <v>15</v>
      </c>
      <c r="E82" s="1" t="s">
        <v>8</v>
      </c>
      <c r="F82" s="31"/>
      <c r="G82" s="31"/>
      <c r="H82" s="31"/>
      <c r="I82" s="31"/>
      <c r="J82" s="31"/>
      <c r="K82" s="31"/>
      <c r="L82" s="31"/>
      <c r="M82" s="31"/>
      <c r="N82" s="35">
        <v>1289990</v>
      </c>
      <c r="O82" s="35">
        <v>95184</v>
      </c>
      <c r="P82" s="35">
        <v>487696</v>
      </c>
      <c r="Q82" s="67">
        <v>4328784</v>
      </c>
      <c r="R82" s="109"/>
    </row>
    <row r="83" spans="1:18" s="4" customFormat="1" ht="15" customHeight="1" outlineLevel="2" x14ac:dyDescent="0.25">
      <c r="A83" s="54"/>
      <c r="B83" s="10" t="s">
        <v>38</v>
      </c>
      <c r="C83" s="10" t="s">
        <v>35</v>
      </c>
      <c r="D83" s="96" t="s">
        <v>39</v>
      </c>
      <c r="E83" s="1" t="s">
        <v>8</v>
      </c>
      <c r="F83" s="31"/>
      <c r="G83" s="31"/>
      <c r="H83" s="31"/>
      <c r="I83" s="31"/>
      <c r="J83" s="31"/>
      <c r="K83" s="31"/>
      <c r="L83" s="31"/>
      <c r="M83" s="31"/>
      <c r="N83" s="35">
        <v>1308097</v>
      </c>
      <c r="O83" s="35">
        <v>1200845</v>
      </c>
      <c r="P83" s="35">
        <v>1253618</v>
      </c>
      <c r="Q83" s="67">
        <v>1331080</v>
      </c>
      <c r="R83" s="109"/>
    </row>
    <row r="84" spans="1:18" s="4" customFormat="1" ht="15" customHeight="1" outlineLevel="2" x14ac:dyDescent="0.25">
      <c r="A84" s="54"/>
      <c r="B84" s="10" t="s">
        <v>7</v>
      </c>
      <c r="C84" s="10" t="s">
        <v>35</v>
      </c>
      <c r="D84" s="96" t="s">
        <v>21</v>
      </c>
      <c r="E84" s="19" t="s">
        <v>34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67">
        <v>286.2</v>
      </c>
      <c r="R84" s="109"/>
    </row>
    <row r="85" spans="1:18" s="4" customFormat="1" ht="15" customHeight="1" outlineLevel="2" x14ac:dyDescent="0.25">
      <c r="A85" s="54"/>
      <c r="B85" s="10" t="s">
        <v>18</v>
      </c>
      <c r="C85" s="10" t="s">
        <v>35</v>
      </c>
      <c r="D85" s="96" t="s">
        <v>21</v>
      </c>
      <c r="E85" s="19" t="s">
        <v>34</v>
      </c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66">
        <v>666.2</v>
      </c>
      <c r="R85" s="109"/>
    </row>
    <row r="86" spans="1:18" s="4" customFormat="1" ht="15" customHeight="1" outlineLevel="2" x14ac:dyDescent="0.25">
      <c r="A86" s="54"/>
      <c r="B86" s="10" t="s">
        <v>19</v>
      </c>
      <c r="C86" s="10" t="s">
        <v>35</v>
      </c>
      <c r="D86" s="96" t="s">
        <v>21</v>
      </c>
      <c r="E86" s="19" t="s">
        <v>34</v>
      </c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66">
        <v>150.5</v>
      </c>
      <c r="R86" s="109"/>
    </row>
    <row r="87" spans="1:18" s="4" customFormat="1" ht="15" customHeight="1" outlineLevel="2" x14ac:dyDescent="0.25">
      <c r="A87" s="54"/>
      <c r="B87" s="10" t="s">
        <v>20</v>
      </c>
      <c r="C87" s="10" t="s">
        <v>35</v>
      </c>
      <c r="D87" s="96" t="s">
        <v>21</v>
      </c>
      <c r="E87" s="19" t="s">
        <v>34</v>
      </c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66">
        <v>38.5</v>
      </c>
      <c r="R87" s="109"/>
    </row>
    <row r="88" spans="1:18" s="4" customFormat="1" ht="15" customHeight="1" outlineLevel="2" x14ac:dyDescent="0.25">
      <c r="A88" s="54"/>
      <c r="B88" s="10" t="s">
        <v>22</v>
      </c>
      <c r="C88" s="10" t="s">
        <v>35</v>
      </c>
      <c r="D88" s="96" t="s">
        <v>21</v>
      </c>
      <c r="E88" s="19" t="s">
        <v>34</v>
      </c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66">
        <v>306.8</v>
      </c>
      <c r="R88" s="109"/>
    </row>
    <row r="89" spans="1:18" s="4" customFormat="1" ht="15" customHeight="1" outlineLevel="2" x14ac:dyDescent="0.25">
      <c r="A89" s="54"/>
      <c r="B89" s="10" t="s">
        <v>25</v>
      </c>
      <c r="C89" s="10" t="s">
        <v>35</v>
      </c>
      <c r="D89" s="96" t="s">
        <v>29</v>
      </c>
      <c r="E89" s="19" t="s">
        <v>34</v>
      </c>
      <c r="F89" s="31"/>
      <c r="G89" s="31"/>
      <c r="H89" s="31"/>
      <c r="I89" s="35">
        <v>2364</v>
      </c>
      <c r="J89" s="27">
        <v>2307</v>
      </c>
      <c r="K89" s="27">
        <v>2181</v>
      </c>
      <c r="L89" s="27">
        <v>4330</v>
      </c>
      <c r="M89" s="27">
        <v>4498</v>
      </c>
      <c r="N89" s="27">
        <v>2803</v>
      </c>
      <c r="O89" s="27">
        <v>3720</v>
      </c>
      <c r="P89" s="27">
        <v>5531</v>
      </c>
      <c r="Q89" s="66">
        <v>3718</v>
      </c>
      <c r="R89" s="109"/>
    </row>
    <row r="90" spans="1:18" s="4" customFormat="1" ht="15" customHeight="1" outlineLevel="2" x14ac:dyDescent="0.25">
      <c r="A90" s="54"/>
      <c r="B90" s="10" t="s">
        <v>26</v>
      </c>
      <c r="C90" s="10" t="s">
        <v>35</v>
      </c>
      <c r="D90" s="96" t="s">
        <v>29</v>
      </c>
      <c r="E90" s="19" t="s">
        <v>34</v>
      </c>
      <c r="F90" s="31"/>
      <c r="G90" s="31"/>
      <c r="H90" s="31"/>
      <c r="I90" s="35">
        <v>1767</v>
      </c>
      <c r="J90" s="27">
        <v>2057</v>
      </c>
      <c r="K90" s="27">
        <v>2325</v>
      </c>
      <c r="L90" s="27">
        <v>4849</v>
      </c>
      <c r="M90" s="27">
        <v>3958</v>
      </c>
      <c r="N90" s="27">
        <v>1908</v>
      </c>
      <c r="O90" s="27">
        <v>3919</v>
      </c>
      <c r="P90" s="27">
        <v>5254</v>
      </c>
      <c r="Q90" s="66">
        <v>4263</v>
      </c>
      <c r="R90" s="109"/>
    </row>
    <row r="91" spans="1:18" s="4" customFormat="1" ht="15" customHeight="1" outlineLevel="2" x14ac:dyDescent="0.25">
      <c r="A91" s="54"/>
      <c r="B91" s="10" t="s">
        <v>27</v>
      </c>
      <c r="C91" s="10" t="s">
        <v>30</v>
      </c>
      <c r="D91" s="96" t="s">
        <v>29</v>
      </c>
      <c r="E91" s="19" t="s">
        <v>34</v>
      </c>
      <c r="F91" s="31"/>
      <c r="G91" s="31"/>
      <c r="H91" s="31"/>
      <c r="I91" s="35">
        <v>1030</v>
      </c>
      <c r="J91" s="27">
        <v>1485</v>
      </c>
      <c r="K91" s="27">
        <v>2171</v>
      </c>
      <c r="L91" s="27">
        <v>2114</v>
      </c>
      <c r="M91" s="27">
        <v>2293</v>
      </c>
      <c r="N91" s="27">
        <v>3487</v>
      </c>
      <c r="O91" s="27">
        <v>2580</v>
      </c>
      <c r="P91" s="27">
        <v>3192</v>
      </c>
      <c r="Q91" s="66">
        <v>2144</v>
      </c>
      <c r="R91" s="109"/>
    </row>
    <row r="92" spans="1:18" s="4" customFormat="1" ht="15" customHeight="1" outlineLevel="2" thickBot="1" x14ac:dyDescent="0.3">
      <c r="A92" s="59"/>
      <c r="B92" s="78" t="s">
        <v>28</v>
      </c>
      <c r="C92" s="78" t="s">
        <v>30</v>
      </c>
      <c r="D92" s="98" t="s">
        <v>29</v>
      </c>
      <c r="E92" s="61" t="s">
        <v>34</v>
      </c>
      <c r="F92" s="62"/>
      <c r="G92" s="62"/>
      <c r="H92" s="62"/>
      <c r="I92" s="63">
        <v>899</v>
      </c>
      <c r="J92" s="64">
        <v>1628</v>
      </c>
      <c r="K92" s="64">
        <v>2375</v>
      </c>
      <c r="L92" s="64">
        <v>2507</v>
      </c>
      <c r="M92" s="64">
        <v>2128</v>
      </c>
      <c r="N92" s="64">
        <v>2212</v>
      </c>
      <c r="O92" s="64">
        <v>2750</v>
      </c>
      <c r="P92" s="64">
        <v>3301</v>
      </c>
      <c r="Q92" s="70">
        <v>2386</v>
      </c>
      <c r="R92" s="109"/>
    </row>
    <row r="93" spans="1:18" s="4" customFormat="1" ht="15" customHeight="1" outlineLevel="1" x14ac:dyDescent="0.25">
      <c r="A93" s="54"/>
      <c r="B93" s="6"/>
      <c r="C93" s="6"/>
      <c r="D93" s="99"/>
      <c r="E93" s="8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108"/>
    </row>
    <row r="94" spans="1:18" s="4" customFormat="1" ht="15" customHeight="1" outlineLevel="1" thickBot="1" x14ac:dyDescent="0.3">
      <c r="A94" s="221" t="s">
        <v>58</v>
      </c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113"/>
    </row>
    <row r="95" spans="1:18" s="4" customFormat="1" ht="15" customHeight="1" outlineLevel="1" x14ac:dyDescent="0.25">
      <c r="A95" s="222" t="s">
        <v>59</v>
      </c>
      <c r="B95" s="224" t="s">
        <v>60</v>
      </c>
      <c r="C95" s="224"/>
      <c r="D95" s="226" t="s">
        <v>62</v>
      </c>
      <c r="E95" s="227" t="s">
        <v>40</v>
      </c>
      <c r="F95" s="228" t="s">
        <v>41</v>
      </c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9"/>
      <c r="R95" s="113"/>
    </row>
    <row r="96" spans="1:18" s="4" customFormat="1" ht="15" customHeight="1" outlineLevel="1" x14ac:dyDescent="0.25">
      <c r="A96" s="223"/>
      <c r="B96" s="225"/>
      <c r="C96" s="225"/>
      <c r="D96" s="206"/>
      <c r="E96" s="207"/>
      <c r="F96" s="207" t="s">
        <v>0</v>
      </c>
      <c r="G96" s="207">
        <v>2008</v>
      </c>
      <c r="H96" s="207">
        <v>2009</v>
      </c>
      <c r="I96" s="207">
        <v>2010</v>
      </c>
      <c r="J96" s="207">
        <v>2011</v>
      </c>
      <c r="K96" s="207">
        <v>2012</v>
      </c>
      <c r="L96" s="207">
        <v>2013</v>
      </c>
      <c r="M96" s="207">
        <v>2014</v>
      </c>
      <c r="N96" s="207">
        <v>2015</v>
      </c>
      <c r="O96" s="207">
        <v>2016</v>
      </c>
      <c r="P96" s="207">
        <v>2017</v>
      </c>
      <c r="Q96" s="233">
        <v>2018</v>
      </c>
      <c r="R96" s="113"/>
    </row>
    <row r="97" spans="1:18" s="4" customFormat="1" ht="15" customHeight="1" outlineLevel="1" x14ac:dyDescent="0.25">
      <c r="A97" s="223"/>
      <c r="B97" s="225"/>
      <c r="C97" s="225"/>
      <c r="D97" s="206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33"/>
      <c r="R97" s="113"/>
    </row>
    <row r="98" spans="1:18" s="4" customFormat="1" ht="15" customHeight="1" outlineLevel="1" x14ac:dyDescent="0.25">
      <c r="A98" s="164"/>
      <c r="B98" s="165"/>
      <c r="C98" s="165"/>
      <c r="D98" s="169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171"/>
      <c r="R98" s="113"/>
    </row>
    <row r="99" spans="1:18" s="4" customFormat="1" ht="15" customHeight="1" outlineLevel="1" x14ac:dyDescent="0.3">
      <c r="A99" s="52" t="s">
        <v>113</v>
      </c>
      <c r="B99" s="21"/>
      <c r="C99" s="21"/>
      <c r="D99" s="170" t="s">
        <v>111</v>
      </c>
      <c r="E99" s="9" t="s">
        <v>13</v>
      </c>
      <c r="F99" s="31"/>
      <c r="G99" s="34">
        <v>52496</v>
      </c>
      <c r="H99" s="34">
        <v>52496</v>
      </c>
      <c r="I99" s="34">
        <v>52496</v>
      </c>
      <c r="J99" s="34">
        <v>52496</v>
      </c>
      <c r="K99" s="34">
        <v>52496</v>
      </c>
      <c r="L99" s="34">
        <v>52496</v>
      </c>
      <c r="M99" s="34">
        <v>52496</v>
      </c>
      <c r="N99" s="34">
        <v>52496</v>
      </c>
      <c r="O99" s="34">
        <v>52496</v>
      </c>
      <c r="P99" s="34">
        <v>52496</v>
      </c>
      <c r="Q99" s="53">
        <v>52496</v>
      </c>
      <c r="R99" s="109" t="s">
        <v>82</v>
      </c>
    </row>
    <row r="100" spans="1:18" s="4" customFormat="1" ht="15" customHeight="1" outlineLevel="1" x14ac:dyDescent="0.3">
      <c r="A100" s="52" t="s">
        <v>114</v>
      </c>
      <c r="B100" s="7"/>
      <c r="C100" s="7"/>
      <c r="D100" s="146"/>
      <c r="E100" s="7"/>
      <c r="F100" s="32"/>
      <c r="G100" s="33"/>
      <c r="H100" s="33"/>
      <c r="I100" s="32"/>
      <c r="J100" s="32"/>
      <c r="K100" s="32"/>
      <c r="L100" s="32"/>
      <c r="M100" s="32"/>
      <c r="N100" s="32"/>
      <c r="O100" s="32"/>
      <c r="P100" s="32"/>
      <c r="Q100" s="71"/>
      <c r="R100" s="109"/>
    </row>
    <row r="101" spans="1:18" ht="15" customHeight="1" outlineLevel="1" x14ac:dyDescent="0.25">
      <c r="A101" s="56"/>
      <c r="B101" s="1" t="s">
        <v>63</v>
      </c>
      <c r="C101" s="1" t="s">
        <v>1</v>
      </c>
      <c r="D101" s="147" t="s">
        <v>17</v>
      </c>
      <c r="E101" s="15" t="s">
        <v>8</v>
      </c>
      <c r="F101" s="26" t="s">
        <v>43</v>
      </c>
      <c r="G101" s="26" t="s">
        <v>43</v>
      </c>
      <c r="H101" s="26" t="s">
        <v>43</v>
      </c>
      <c r="I101" s="26">
        <v>1908481</v>
      </c>
      <c r="J101" s="26">
        <v>2045371</v>
      </c>
      <c r="K101" s="26">
        <v>2192319</v>
      </c>
      <c r="L101" s="26">
        <v>2148069</v>
      </c>
      <c r="M101" s="26">
        <v>2184912</v>
      </c>
      <c r="N101" s="26">
        <v>2067608</v>
      </c>
      <c r="O101" s="26">
        <f>SUM(O102:O113)</f>
        <v>2157675</v>
      </c>
      <c r="P101" s="44">
        <f>SUM(P102:P113)</f>
        <v>2158728</v>
      </c>
      <c r="Q101" s="72">
        <f>SUM(Q102:Q113)</f>
        <v>2294178</v>
      </c>
      <c r="R101" s="110" t="s">
        <v>83</v>
      </c>
    </row>
    <row r="102" spans="1:18" s="4" customFormat="1" ht="15" customHeight="1" outlineLevel="2" x14ac:dyDescent="0.25">
      <c r="A102" s="56"/>
      <c r="B102" s="91"/>
      <c r="C102" s="93" t="s">
        <v>67</v>
      </c>
      <c r="D102" s="147"/>
      <c r="E102" s="15" t="s">
        <v>8</v>
      </c>
      <c r="F102" s="31"/>
      <c r="G102" s="31"/>
      <c r="H102" s="31"/>
      <c r="I102" s="31"/>
      <c r="J102" s="31"/>
      <c r="K102" s="31"/>
      <c r="L102" s="31"/>
      <c r="M102" s="31"/>
      <c r="N102" s="31"/>
      <c r="O102" s="26">
        <v>157399</v>
      </c>
      <c r="P102" s="39">
        <v>181608</v>
      </c>
      <c r="Q102" s="66">
        <v>158142</v>
      </c>
      <c r="R102" s="109"/>
    </row>
    <row r="103" spans="1:18" s="4" customFormat="1" ht="15" customHeight="1" outlineLevel="2" x14ac:dyDescent="0.25">
      <c r="A103" s="56"/>
      <c r="B103" s="91"/>
      <c r="C103" s="93" t="s">
        <v>68</v>
      </c>
      <c r="D103" s="147"/>
      <c r="E103" s="15" t="s">
        <v>8</v>
      </c>
      <c r="F103" s="31"/>
      <c r="G103" s="31"/>
      <c r="H103" s="31"/>
      <c r="I103" s="31"/>
      <c r="J103" s="31"/>
      <c r="K103" s="31"/>
      <c r="L103" s="31"/>
      <c r="M103" s="31"/>
      <c r="N103" s="31"/>
      <c r="O103" s="26">
        <v>148822</v>
      </c>
      <c r="P103" s="39">
        <v>145490</v>
      </c>
      <c r="Q103" s="66">
        <v>141838</v>
      </c>
      <c r="R103" s="109"/>
    </row>
    <row r="104" spans="1:18" s="4" customFormat="1" ht="15" customHeight="1" outlineLevel="2" x14ac:dyDescent="0.25">
      <c r="A104" s="56"/>
      <c r="B104" s="91"/>
      <c r="C104" s="93" t="s">
        <v>69</v>
      </c>
      <c r="D104" s="147"/>
      <c r="E104" s="15" t="s">
        <v>8</v>
      </c>
      <c r="F104" s="31"/>
      <c r="G104" s="31"/>
      <c r="H104" s="31"/>
      <c r="I104" s="31"/>
      <c r="J104" s="31"/>
      <c r="K104" s="31"/>
      <c r="L104" s="31"/>
      <c r="M104" s="31"/>
      <c r="N104" s="31"/>
      <c r="O104" s="26">
        <v>155786</v>
      </c>
      <c r="P104" s="39">
        <v>154780</v>
      </c>
      <c r="Q104" s="66">
        <v>151213</v>
      </c>
      <c r="R104" s="109"/>
    </row>
    <row r="105" spans="1:18" s="4" customFormat="1" ht="15" customHeight="1" outlineLevel="2" x14ac:dyDescent="0.25">
      <c r="A105" s="56"/>
      <c r="B105" s="91"/>
      <c r="C105" s="93" t="s">
        <v>70</v>
      </c>
      <c r="D105" s="147"/>
      <c r="E105" s="15" t="s">
        <v>8</v>
      </c>
      <c r="F105" s="31"/>
      <c r="G105" s="31"/>
      <c r="H105" s="31"/>
      <c r="I105" s="31"/>
      <c r="J105" s="31"/>
      <c r="K105" s="31"/>
      <c r="L105" s="31"/>
      <c r="M105" s="31"/>
      <c r="N105" s="31"/>
      <c r="O105" s="26">
        <v>150260</v>
      </c>
      <c r="P105" s="39">
        <v>158030</v>
      </c>
      <c r="Q105" s="66">
        <v>162138</v>
      </c>
      <c r="R105" s="109"/>
    </row>
    <row r="106" spans="1:18" s="4" customFormat="1" ht="15" customHeight="1" outlineLevel="2" x14ac:dyDescent="0.25">
      <c r="A106" s="56"/>
      <c r="B106" s="91"/>
      <c r="C106" s="93" t="s">
        <v>71</v>
      </c>
      <c r="D106" s="147"/>
      <c r="E106" s="15" t="s">
        <v>8</v>
      </c>
      <c r="F106" s="31"/>
      <c r="G106" s="31"/>
      <c r="H106" s="31"/>
      <c r="I106" s="31"/>
      <c r="J106" s="31"/>
      <c r="K106" s="31"/>
      <c r="L106" s="31"/>
      <c r="M106" s="31"/>
      <c r="N106" s="31"/>
      <c r="O106" s="26">
        <v>156679</v>
      </c>
      <c r="P106" s="39">
        <v>188970</v>
      </c>
      <c r="Q106" s="66">
        <v>191349</v>
      </c>
      <c r="R106" s="109"/>
    </row>
    <row r="107" spans="1:18" s="4" customFormat="1" ht="15" customHeight="1" outlineLevel="2" x14ac:dyDescent="0.25">
      <c r="A107" s="56"/>
      <c r="B107" s="91"/>
      <c r="C107" s="93" t="s">
        <v>72</v>
      </c>
      <c r="D107" s="147"/>
      <c r="E107" s="15" t="s">
        <v>8</v>
      </c>
      <c r="F107" s="31"/>
      <c r="G107" s="31"/>
      <c r="H107" s="31"/>
      <c r="I107" s="31"/>
      <c r="J107" s="31"/>
      <c r="K107" s="31"/>
      <c r="L107" s="31"/>
      <c r="M107" s="31"/>
      <c r="N107" s="31"/>
      <c r="O107" s="26">
        <v>197320</v>
      </c>
      <c r="P107" s="39">
        <v>232850</v>
      </c>
      <c r="Q107" s="66">
        <v>235749</v>
      </c>
      <c r="R107" s="109"/>
    </row>
    <row r="108" spans="1:18" s="4" customFormat="1" ht="15" customHeight="1" outlineLevel="2" x14ac:dyDescent="0.25">
      <c r="A108" s="56"/>
      <c r="B108" s="91"/>
      <c r="C108" s="93" t="s">
        <v>73</v>
      </c>
      <c r="D108" s="147"/>
      <c r="E108" s="15" t="s">
        <v>8</v>
      </c>
      <c r="F108" s="31"/>
      <c r="G108" s="31"/>
      <c r="H108" s="31"/>
      <c r="I108" s="31"/>
      <c r="J108" s="31"/>
      <c r="K108" s="31"/>
      <c r="L108" s="31"/>
      <c r="M108" s="31"/>
      <c r="N108" s="31"/>
      <c r="O108" s="26">
        <v>239073</v>
      </c>
      <c r="P108" s="39">
        <v>241090</v>
      </c>
      <c r="Q108" s="66">
        <v>252373</v>
      </c>
      <c r="R108" s="109"/>
    </row>
    <row r="109" spans="1:18" s="4" customFormat="1" ht="15" customHeight="1" outlineLevel="2" x14ac:dyDescent="0.25">
      <c r="A109" s="56"/>
      <c r="B109" s="91"/>
      <c r="C109" s="93" t="s">
        <v>74</v>
      </c>
      <c r="D109" s="147"/>
      <c r="E109" s="15" t="s">
        <v>8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26">
        <v>231234</v>
      </c>
      <c r="P109" s="39">
        <v>241790</v>
      </c>
      <c r="Q109" s="66">
        <v>248914</v>
      </c>
      <c r="R109" s="109"/>
    </row>
    <row r="110" spans="1:18" s="4" customFormat="1" ht="15" customHeight="1" outlineLevel="2" x14ac:dyDescent="0.25">
      <c r="A110" s="56"/>
      <c r="B110" s="91"/>
      <c r="C110" s="93" t="s">
        <v>75</v>
      </c>
      <c r="D110" s="147"/>
      <c r="E110" s="15" t="s">
        <v>8</v>
      </c>
      <c r="F110" s="31"/>
      <c r="G110" s="31"/>
      <c r="H110" s="31"/>
      <c r="I110" s="31"/>
      <c r="J110" s="31"/>
      <c r="K110" s="31"/>
      <c r="L110" s="31"/>
      <c r="M110" s="31"/>
      <c r="N110" s="31"/>
      <c r="O110" s="26">
        <v>207055</v>
      </c>
      <c r="P110" s="39">
        <v>176940</v>
      </c>
      <c r="Q110" s="66">
        <v>224860</v>
      </c>
      <c r="R110" s="109"/>
    </row>
    <row r="111" spans="1:18" s="4" customFormat="1" ht="15" customHeight="1" outlineLevel="2" x14ac:dyDescent="0.25">
      <c r="A111" s="56"/>
      <c r="B111" s="91"/>
      <c r="C111" s="93" t="s">
        <v>76</v>
      </c>
      <c r="D111" s="147"/>
      <c r="E111" s="15" t="s">
        <v>8</v>
      </c>
      <c r="F111" s="31"/>
      <c r="G111" s="31"/>
      <c r="H111" s="31"/>
      <c r="I111" s="31"/>
      <c r="J111" s="31"/>
      <c r="K111" s="31"/>
      <c r="L111" s="31"/>
      <c r="M111" s="31"/>
      <c r="N111" s="31"/>
      <c r="O111" s="26">
        <v>180425</v>
      </c>
      <c r="P111" s="39">
        <v>166690</v>
      </c>
      <c r="Q111" s="66">
        <v>197734</v>
      </c>
      <c r="R111" s="109"/>
    </row>
    <row r="112" spans="1:18" s="4" customFormat="1" ht="15" customHeight="1" outlineLevel="2" x14ac:dyDescent="0.25">
      <c r="A112" s="56"/>
      <c r="B112" s="91"/>
      <c r="C112" s="93" t="s">
        <v>77</v>
      </c>
      <c r="D112" s="147"/>
      <c r="E112" s="15" t="s">
        <v>8</v>
      </c>
      <c r="F112" s="31"/>
      <c r="G112" s="31"/>
      <c r="H112" s="31"/>
      <c r="I112" s="31"/>
      <c r="J112" s="31"/>
      <c r="K112" s="31"/>
      <c r="L112" s="31"/>
      <c r="M112" s="31"/>
      <c r="N112" s="31"/>
      <c r="O112" s="26">
        <v>164402</v>
      </c>
      <c r="P112" s="39">
        <v>158190</v>
      </c>
      <c r="Q112" s="66">
        <v>171532</v>
      </c>
      <c r="R112" s="109"/>
    </row>
    <row r="113" spans="1:18" s="4" customFormat="1" ht="15" customHeight="1" outlineLevel="2" x14ac:dyDescent="0.25">
      <c r="A113" s="56"/>
      <c r="B113" s="92"/>
      <c r="C113" s="93" t="s">
        <v>78</v>
      </c>
      <c r="D113" s="147"/>
      <c r="E113" s="15" t="s">
        <v>8</v>
      </c>
      <c r="F113" s="31"/>
      <c r="G113" s="31"/>
      <c r="H113" s="31"/>
      <c r="I113" s="31"/>
      <c r="J113" s="31"/>
      <c r="K113" s="31"/>
      <c r="L113" s="31"/>
      <c r="M113" s="31"/>
      <c r="N113" s="31"/>
      <c r="O113" s="26">
        <v>169220</v>
      </c>
      <c r="P113" s="39">
        <v>112300</v>
      </c>
      <c r="Q113" s="66">
        <v>158336</v>
      </c>
      <c r="R113" s="109"/>
    </row>
    <row r="114" spans="1:18" ht="15" customHeight="1" outlineLevel="1" x14ac:dyDescent="0.25">
      <c r="A114" s="54"/>
      <c r="B114" s="94" t="s">
        <v>64</v>
      </c>
      <c r="C114" s="1" t="s">
        <v>45</v>
      </c>
      <c r="D114" s="147" t="s">
        <v>17</v>
      </c>
      <c r="E114" s="19" t="s">
        <v>11</v>
      </c>
      <c r="F114" s="31"/>
      <c r="G114" s="27">
        <v>498375</v>
      </c>
      <c r="H114" s="27">
        <v>432339</v>
      </c>
      <c r="I114" s="27">
        <v>453629</v>
      </c>
      <c r="J114" s="27">
        <v>401071</v>
      </c>
      <c r="K114" s="27">
        <v>402906</v>
      </c>
      <c r="L114" s="27">
        <v>384028</v>
      </c>
      <c r="M114" s="27">
        <f>SUM(M115:M126)</f>
        <v>341106</v>
      </c>
      <c r="N114" s="27">
        <f>SUM(N115:N126)</f>
        <v>411750</v>
      </c>
      <c r="O114" s="27">
        <f>SUM(O115:O126)</f>
        <v>473310</v>
      </c>
      <c r="P114" s="27">
        <f>SUM(P115:P126)</f>
        <v>387050</v>
      </c>
      <c r="Q114" s="66">
        <f>SUM(Q115:Q126)</f>
        <v>445528</v>
      </c>
    </row>
    <row r="115" spans="1:18" s="4" customFormat="1" ht="15" customHeight="1" outlineLevel="2" x14ac:dyDescent="0.25">
      <c r="A115" s="56"/>
      <c r="B115" s="18"/>
      <c r="C115" s="93" t="s">
        <v>67</v>
      </c>
      <c r="D115" s="147"/>
      <c r="E115" s="19" t="s">
        <v>11</v>
      </c>
      <c r="F115" s="31"/>
      <c r="G115" s="31"/>
      <c r="H115" s="31"/>
      <c r="I115" s="31"/>
      <c r="J115" s="31"/>
      <c r="K115" s="31"/>
      <c r="L115" s="31"/>
      <c r="M115" s="50">
        <v>65829</v>
      </c>
      <c r="N115" s="42">
        <v>79443</v>
      </c>
      <c r="O115" s="27">
        <v>75467</v>
      </c>
      <c r="P115" s="41">
        <v>78648</v>
      </c>
      <c r="Q115" s="68">
        <v>65212</v>
      </c>
      <c r="R115" s="109"/>
    </row>
    <row r="116" spans="1:18" s="4" customFormat="1" ht="15" customHeight="1" outlineLevel="2" x14ac:dyDescent="0.25">
      <c r="A116" s="56"/>
      <c r="B116" s="18"/>
      <c r="C116" s="93" t="s">
        <v>68</v>
      </c>
      <c r="D116" s="147"/>
      <c r="E116" s="19" t="s">
        <v>11</v>
      </c>
      <c r="F116" s="31"/>
      <c r="G116" s="31"/>
      <c r="H116" s="31"/>
      <c r="I116" s="31"/>
      <c r="J116" s="31"/>
      <c r="K116" s="31"/>
      <c r="L116" s="31"/>
      <c r="M116" s="48">
        <v>51514</v>
      </c>
      <c r="N116" s="42">
        <v>65775</v>
      </c>
      <c r="O116" s="27">
        <v>58514</v>
      </c>
      <c r="P116" s="41">
        <v>57965</v>
      </c>
      <c r="Q116" s="68">
        <v>61722</v>
      </c>
      <c r="R116" s="109"/>
    </row>
    <row r="117" spans="1:18" s="4" customFormat="1" ht="15" customHeight="1" outlineLevel="2" x14ac:dyDescent="0.25">
      <c r="A117" s="56"/>
      <c r="B117" s="18"/>
      <c r="C117" s="93" t="s">
        <v>69</v>
      </c>
      <c r="D117" s="147"/>
      <c r="E117" s="19" t="s">
        <v>11</v>
      </c>
      <c r="F117" s="31"/>
      <c r="G117" s="31"/>
      <c r="H117" s="31"/>
      <c r="I117" s="31"/>
      <c r="J117" s="31"/>
      <c r="K117" s="31"/>
      <c r="L117" s="31"/>
      <c r="M117" s="48">
        <v>50096</v>
      </c>
      <c r="N117" s="42">
        <v>54271</v>
      </c>
      <c r="O117" s="27">
        <v>52372</v>
      </c>
      <c r="P117" s="41">
        <v>30958</v>
      </c>
      <c r="Q117" s="68">
        <v>54412</v>
      </c>
      <c r="R117" s="109"/>
    </row>
    <row r="118" spans="1:18" s="4" customFormat="1" ht="15" customHeight="1" outlineLevel="2" x14ac:dyDescent="0.25">
      <c r="A118" s="56"/>
      <c r="B118" s="18"/>
      <c r="C118" s="93" t="s">
        <v>70</v>
      </c>
      <c r="D118" s="147"/>
      <c r="E118" s="19" t="s">
        <v>11</v>
      </c>
      <c r="F118" s="31"/>
      <c r="G118" s="31"/>
      <c r="H118" s="31"/>
      <c r="I118" s="31"/>
      <c r="J118" s="31"/>
      <c r="K118" s="31"/>
      <c r="L118" s="31"/>
      <c r="M118" s="48">
        <v>33822</v>
      </c>
      <c r="N118" s="42">
        <v>18205</v>
      </c>
      <c r="O118" s="27">
        <v>31093</v>
      </c>
      <c r="P118" s="41">
        <v>20183</v>
      </c>
      <c r="Q118" s="68">
        <v>25495</v>
      </c>
      <c r="R118" s="109"/>
    </row>
    <row r="119" spans="1:18" s="4" customFormat="1" ht="15" customHeight="1" outlineLevel="2" x14ac:dyDescent="0.25">
      <c r="A119" s="56"/>
      <c r="B119" s="18"/>
      <c r="C119" s="93" t="s">
        <v>71</v>
      </c>
      <c r="D119" s="147"/>
      <c r="E119" s="19" t="s">
        <v>11</v>
      </c>
      <c r="F119" s="31"/>
      <c r="G119" s="31"/>
      <c r="H119" s="31"/>
      <c r="I119" s="31"/>
      <c r="J119" s="31"/>
      <c r="K119" s="31"/>
      <c r="L119" s="31"/>
      <c r="M119" s="48">
        <v>4327</v>
      </c>
      <c r="N119" s="42">
        <v>1780</v>
      </c>
      <c r="O119" s="27">
        <v>24737</v>
      </c>
      <c r="P119" s="41">
        <v>22561</v>
      </c>
      <c r="Q119" s="68">
        <v>15679</v>
      </c>
      <c r="R119" s="109"/>
    </row>
    <row r="120" spans="1:18" s="4" customFormat="1" ht="15" customHeight="1" outlineLevel="2" x14ac:dyDescent="0.25">
      <c r="A120" s="56"/>
      <c r="B120" s="18"/>
      <c r="C120" s="93" t="s">
        <v>72</v>
      </c>
      <c r="D120" s="147"/>
      <c r="E120" s="19" t="s">
        <v>11</v>
      </c>
      <c r="F120" s="31"/>
      <c r="G120" s="31"/>
      <c r="H120" s="31"/>
      <c r="I120" s="31"/>
      <c r="J120" s="31"/>
      <c r="K120" s="31"/>
      <c r="L120" s="31"/>
      <c r="M120" s="48">
        <v>2</v>
      </c>
      <c r="N120" s="42">
        <v>194</v>
      </c>
      <c r="O120" s="27">
        <v>22758</v>
      </c>
      <c r="P120" s="41">
        <v>0</v>
      </c>
      <c r="Q120" s="68">
        <v>6831</v>
      </c>
      <c r="R120" s="109"/>
    </row>
    <row r="121" spans="1:18" s="4" customFormat="1" ht="15" customHeight="1" outlineLevel="2" x14ac:dyDescent="0.25">
      <c r="A121" s="56"/>
      <c r="B121" s="18"/>
      <c r="C121" s="93" t="s">
        <v>73</v>
      </c>
      <c r="D121" s="147"/>
      <c r="E121" s="19" t="s">
        <v>11</v>
      </c>
      <c r="F121" s="31"/>
      <c r="G121" s="31"/>
      <c r="H121" s="31"/>
      <c r="I121" s="31"/>
      <c r="J121" s="31"/>
      <c r="K121" s="31"/>
      <c r="L121" s="31"/>
      <c r="M121" s="48">
        <v>0</v>
      </c>
      <c r="N121" s="42">
        <v>0</v>
      </c>
      <c r="O121" s="27">
        <v>14947</v>
      </c>
      <c r="P121" s="41">
        <v>0</v>
      </c>
      <c r="Q121" s="68">
        <v>6800</v>
      </c>
      <c r="R121" s="109"/>
    </row>
    <row r="122" spans="1:18" s="4" customFormat="1" ht="15" customHeight="1" outlineLevel="2" x14ac:dyDescent="0.25">
      <c r="A122" s="56"/>
      <c r="B122" s="18"/>
      <c r="C122" s="93" t="s">
        <v>74</v>
      </c>
      <c r="D122" s="147"/>
      <c r="E122" s="19" t="s">
        <v>11</v>
      </c>
      <c r="F122" s="31"/>
      <c r="G122" s="31"/>
      <c r="H122" s="31"/>
      <c r="I122" s="31"/>
      <c r="J122" s="31"/>
      <c r="K122" s="31"/>
      <c r="L122" s="31"/>
      <c r="M122" s="48">
        <v>5</v>
      </c>
      <c r="N122" s="42">
        <v>1221</v>
      </c>
      <c r="O122" s="27">
        <v>10025</v>
      </c>
      <c r="P122" s="41">
        <v>0</v>
      </c>
      <c r="Q122" s="68">
        <v>8212</v>
      </c>
      <c r="R122" s="109"/>
    </row>
    <row r="123" spans="1:18" s="4" customFormat="1" ht="15" customHeight="1" outlineLevel="2" x14ac:dyDescent="0.25">
      <c r="A123" s="56"/>
      <c r="B123" s="18"/>
      <c r="C123" s="93" t="s">
        <v>75</v>
      </c>
      <c r="D123" s="147"/>
      <c r="E123" s="19" t="s">
        <v>11</v>
      </c>
      <c r="F123" s="31"/>
      <c r="G123" s="31"/>
      <c r="H123" s="31"/>
      <c r="I123" s="31"/>
      <c r="J123" s="31"/>
      <c r="K123" s="31"/>
      <c r="L123" s="31"/>
      <c r="M123" s="48">
        <v>39</v>
      </c>
      <c r="N123" s="42">
        <v>10246</v>
      </c>
      <c r="O123" s="27">
        <v>10850</v>
      </c>
      <c r="P123" s="41">
        <v>3881</v>
      </c>
      <c r="Q123" s="68">
        <v>30535</v>
      </c>
      <c r="R123" s="109"/>
    </row>
    <row r="124" spans="1:18" s="4" customFormat="1" ht="15" customHeight="1" outlineLevel="2" x14ac:dyDescent="0.25">
      <c r="A124" s="56"/>
      <c r="B124" s="18"/>
      <c r="C124" s="93" t="s">
        <v>76</v>
      </c>
      <c r="D124" s="147"/>
      <c r="E124" s="19" t="s">
        <v>11</v>
      </c>
      <c r="F124" s="31"/>
      <c r="G124" s="31"/>
      <c r="H124" s="31"/>
      <c r="I124" s="31"/>
      <c r="J124" s="31"/>
      <c r="K124" s="31"/>
      <c r="L124" s="31"/>
      <c r="M124" s="48">
        <v>20702</v>
      </c>
      <c r="N124" s="42">
        <v>45671</v>
      </c>
      <c r="O124" s="27">
        <v>41792</v>
      </c>
      <c r="P124" s="41">
        <v>33540</v>
      </c>
      <c r="Q124" s="68">
        <v>44352</v>
      </c>
      <c r="R124" s="109"/>
    </row>
    <row r="125" spans="1:18" s="4" customFormat="1" ht="15" customHeight="1" outlineLevel="2" x14ac:dyDescent="0.25">
      <c r="A125" s="56"/>
      <c r="B125" s="18"/>
      <c r="C125" s="93" t="s">
        <v>77</v>
      </c>
      <c r="D125" s="147"/>
      <c r="E125" s="19" t="s">
        <v>11</v>
      </c>
      <c r="F125" s="31"/>
      <c r="G125" s="31"/>
      <c r="H125" s="31"/>
      <c r="I125" s="31"/>
      <c r="J125" s="31"/>
      <c r="K125" s="31"/>
      <c r="L125" s="31"/>
      <c r="M125" s="48">
        <v>47630</v>
      </c>
      <c r="N125" s="42">
        <v>60059</v>
      </c>
      <c r="O125" s="27">
        <v>56762</v>
      </c>
      <c r="P125" s="41">
        <v>63240</v>
      </c>
      <c r="Q125" s="68">
        <v>56592</v>
      </c>
      <c r="R125" s="109"/>
    </row>
    <row r="126" spans="1:18" s="4" customFormat="1" ht="15" customHeight="1" outlineLevel="2" x14ac:dyDescent="0.25">
      <c r="A126" s="56"/>
      <c r="B126" s="18"/>
      <c r="C126" s="93" t="s">
        <v>78</v>
      </c>
      <c r="D126" s="147"/>
      <c r="E126" s="19" t="s">
        <v>11</v>
      </c>
      <c r="F126" s="31"/>
      <c r="G126" s="31"/>
      <c r="H126" s="31"/>
      <c r="I126" s="31"/>
      <c r="J126" s="31"/>
      <c r="K126" s="31"/>
      <c r="L126" s="31"/>
      <c r="M126" s="48">
        <v>67140</v>
      </c>
      <c r="N126" s="42">
        <v>74885</v>
      </c>
      <c r="O126" s="27">
        <v>73993</v>
      </c>
      <c r="P126" s="41">
        <v>76074</v>
      </c>
      <c r="Q126" s="68">
        <v>69686</v>
      </c>
      <c r="R126" s="109"/>
    </row>
    <row r="127" spans="1:18" s="4" customFormat="1" ht="15" customHeight="1" outlineLevel="1" x14ac:dyDescent="0.25">
      <c r="A127" s="54"/>
      <c r="B127" s="94" t="s">
        <v>65</v>
      </c>
      <c r="C127" s="10" t="s">
        <v>48</v>
      </c>
      <c r="D127" s="96" t="s">
        <v>17</v>
      </c>
      <c r="E127" s="10" t="s">
        <v>12</v>
      </c>
      <c r="F127" s="26" t="s">
        <v>102</v>
      </c>
      <c r="G127" s="26" t="s">
        <v>102</v>
      </c>
      <c r="H127" s="26" t="s">
        <v>102</v>
      </c>
      <c r="I127" s="35">
        <v>725000</v>
      </c>
      <c r="J127" s="35">
        <v>725000</v>
      </c>
      <c r="K127" s="35">
        <v>799890</v>
      </c>
      <c r="L127" s="35">
        <v>1099170</v>
      </c>
      <c r="M127" s="116">
        <v>1099170</v>
      </c>
      <c r="N127" s="116">
        <v>1253170</v>
      </c>
      <c r="O127" s="116">
        <v>1253170</v>
      </c>
      <c r="P127" s="116">
        <v>1265210</v>
      </c>
      <c r="Q127" s="117">
        <v>1265210</v>
      </c>
      <c r="R127" s="113" t="s">
        <v>87</v>
      </c>
    </row>
    <row r="128" spans="1:18" ht="15" customHeight="1" outlineLevel="1" thickBot="1" x14ac:dyDescent="0.3">
      <c r="A128" s="59"/>
      <c r="B128" s="73" t="s">
        <v>5</v>
      </c>
      <c r="C128" s="78" t="s">
        <v>35</v>
      </c>
      <c r="D128" s="106" t="s">
        <v>17</v>
      </c>
      <c r="E128" s="74" t="s">
        <v>8</v>
      </c>
      <c r="F128" s="62"/>
      <c r="G128" s="62"/>
      <c r="H128" s="62"/>
      <c r="I128" s="62"/>
      <c r="J128" s="62"/>
      <c r="K128" s="62"/>
      <c r="L128" s="62"/>
      <c r="M128" s="62"/>
      <c r="N128" s="65">
        <v>631250</v>
      </c>
      <c r="O128" s="65">
        <v>198196</v>
      </c>
      <c r="P128" s="65">
        <v>997059</v>
      </c>
      <c r="Q128" s="70">
        <v>1702772</v>
      </c>
    </row>
    <row r="129" spans="1:18" s="4" customFormat="1" ht="15" customHeight="1" outlineLevel="1" x14ac:dyDescent="0.25">
      <c r="A129" s="14"/>
      <c r="B129" s="7"/>
      <c r="C129" s="7"/>
      <c r="D129" s="14"/>
      <c r="F129" s="45"/>
      <c r="G129" s="45"/>
      <c r="H129" s="45"/>
      <c r="I129" s="45"/>
      <c r="J129" s="30"/>
      <c r="K129" s="30"/>
      <c r="L129" s="30"/>
      <c r="M129" s="30"/>
      <c r="N129" s="30"/>
      <c r="O129" s="30"/>
      <c r="P129" s="30"/>
      <c r="Q129" s="25"/>
      <c r="R129" s="109"/>
    </row>
    <row r="130" spans="1:18" s="4" customFormat="1" ht="15" customHeight="1" outlineLevel="1" thickBot="1" x14ac:dyDescent="0.3">
      <c r="A130" s="221" t="s">
        <v>58</v>
      </c>
      <c r="B130" s="221"/>
      <c r="C130" s="221"/>
      <c r="D130" s="221"/>
      <c r="E130" s="221"/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113"/>
    </row>
    <row r="131" spans="1:18" s="4" customFormat="1" ht="15" customHeight="1" outlineLevel="1" x14ac:dyDescent="0.25">
      <c r="A131" s="222" t="s">
        <v>59</v>
      </c>
      <c r="B131" s="224" t="s">
        <v>60</v>
      </c>
      <c r="C131" s="224"/>
      <c r="D131" s="226" t="s">
        <v>62</v>
      </c>
      <c r="E131" s="227" t="s">
        <v>40</v>
      </c>
      <c r="F131" s="228" t="s">
        <v>41</v>
      </c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9"/>
      <c r="R131" s="113"/>
    </row>
    <row r="132" spans="1:18" s="4" customFormat="1" ht="15" customHeight="1" outlineLevel="1" x14ac:dyDescent="0.25">
      <c r="A132" s="223"/>
      <c r="B132" s="225"/>
      <c r="C132" s="225"/>
      <c r="D132" s="206"/>
      <c r="E132" s="207"/>
      <c r="F132" s="207" t="s">
        <v>0</v>
      </c>
      <c r="G132" s="207">
        <v>2008</v>
      </c>
      <c r="H132" s="207">
        <v>2009</v>
      </c>
      <c r="I132" s="207">
        <v>2010</v>
      </c>
      <c r="J132" s="207">
        <v>2011</v>
      </c>
      <c r="K132" s="207">
        <v>2012</v>
      </c>
      <c r="L132" s="207">
        <v>2013</v>
      </c>
      <c r="M132" s="207">
        <v>2014</v>
      </c>
      <c r="N132" s="207">
        <v>2015</v>
      </c>
      <c r="O132" s="207">
        <v>2016</v>
      </c>
      <c r="P132" s="207">
        <v>2017</v>
      </c>
      <c r="Q132" s="233">
        <v>2018</v>
      </c>
      <c r="R132" s="113"/>
    </row>
    <row r="133" spans="1:18" s="4" customFormat="1" ht="15" customHeight="1" outlineLevel="1" x14ac:dyDescent="0.25">
      <c r="A133" s="223"/>
      <c r="B133" s="225"/>
      <c r="C133" s="225"/>
      <c r="D133" s="206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33"/>
      <c r="R133" s="113"/>
    </row>
    <row r="134" spans="1:18" s="4" customFormat="1" ht="15" customHeight="1" outlineLevel="1" x14ac:dyDescent="0.25">
      <c r="A134" s="54"/>
      <c r="B134" s="7"/>
      <c r="C134" s="7"/>
      <c r="D134" s="146"/>
      <c r="E134" s="7"/>
      <c r="F134" s="177"/>
      <c r="G134" s="177"/>
      <c r="H134" s="177"/>
      <c r="I134" s="177"/>
      <c r="J134" s="30"/>
      <c r="K134" s="30"/>
      <c r="L134" s="30"/>
      <c r="M134" s="30"/>
      <c r="N134" s="30"/>
      <c r="O134" s="30"/>
      <c r="P134" s="30"/>
      <c r="Q134" s="71"/>
      <c r="R134" s="113"/>
    </row>
    <row r="135" spans="1:18" s="4" customFormat="1" ht="15" customHeight="1" outlineLevel="1" x14ac:dyDescent="0.3">
      <c r="A135" s="52" t="s">
        <v>115</v>
      </c>
      <c r="B135" s="21"/>
      <c r="C135" s="21"/>
      <c r="D135" s="170" t="s">
        <v>111</v>
      </c>
      <c r="E135" s="9" t="s">
        <v>13</v>
      </c>
      <c r="F135" s="31"/>
      <c r="G135" s="34">
        <v>43725</v>
      </c>
      <c r="H135" s="34">
        <v>43725</v>
      </c>
      <c r="I135" s="34">
        <v>43725</v>
      </c>
      <c r="J135" s="34">
        <v>43725</v>
      </c>
      <c r="K135" s="34">
        <v>43725</v>
      </c>
      <c r="L135" s="34">
        <v>43725</v>
      </c>
      <c r="M135" s="34">
        <v>43725</v>
      </c>
      <c r="N135" s="34">
        <v>43725</v>
      </c>
      <c r="O135" s="34">
        <v>43725</v>
      </c>
      <c r="P135" s="34">
        <v>43725</v>
      </c>
      <c r="Q135" s="53">
        <v>43725</v>
      </c>
      <c r="R135" s="109" t="s">
        <v>82</v>
      </c>
    </row>
    <row r="136" spans="1:18" s="4" customFormat="1" ht="15" customHeight="1" outlineLevel="1" x14ac:dyDescent="0.3">
      <c r="A136" s="52" t="s">
        <v>116</v>
      </c>
      <c r="B136" s="7"/>
      <c r="C136" s="7"/>
      <c r="D136" s="146"/>
      <c r="E136" s="7"/>
      <c r="F136" s="32"/>
      <c r="G136" s="33"/>
      <c r="H136" s="33"/>
      <c r="I136" s="32"/>
      <c r="J136" s="32"/>
      <c r="K136" s="32"/>
      <c r="L136" s="32"/>
      <c r="M136" s="32"/>
      <c r="N136" s="32"/>
      <c r="O136" s="32"/>
      <c r="P136" s="32"/>
      <c r="Q136" s="71"/>
      <c r="R136" s="109"/>
    </row>
    <row r="137" spans="1:18" ht="15" customHeight="1" outlineLevel="1" x14ac:dyDescent="0.25">
      <c r="A137" s="56"/>
      <c r="B137" s="1" t="s">
        <v>63</v>
      </c>
      <c r="C137" s="1" t="s">
        <v>1</v>
      </c>
      <c r="D137" s="147" t="s">
        <v>52</v>
      </c>
      <c r="E137" s="1" t="s">
        <v>8</v>
      </c>
      <c r="F137" s="26" t="s">
        <v>43</v>
      </c>
      <c r="G137" s="26" t="s">
        <v>43</v>
      </c>
      <c r="H137" s="26" t="s">
        <v>43</v>
      </c>
      <c r="I137" s="26">
        <v>1329729</v>
      </c>
      <c r="J137" s="26">
        <v>1280079</v>
      </c>
      <c r="K137" s="26">
        <v>1205391</v>
      </c>
      <c r="L137" s="26">
        <v>1204117</v>
      </c>
      <c r="M137" s="26">
        <v>1043635</v>
      </c>
      <c r="N137" s="26">
        <v>1223325</v>
      </c>
      <c r="O137" s="26">
        <f>SUM(O138:O149)</f>
        <v>1112825</v>
      </c>
      <c r="P137" s="46">
        <f>SUM(P138:P149)</f>
        <v>1119631</v>
      </c>
      <c r="Q137" s="76">
        <f>SUM(Q138:Q149)</f>
        <v>1192291</v>
      </c>
      <c r="R137" s="110" t="s">
        <v>83</v>
      </c>
    </row>
    <row r="138" spans="1:18" s="4" customFormat="1" ht="15" customHeight="1" outlineLevel="2" x14ac:dyDescent="0.25">
      <c r="A138" s="56"/>
      <c r="B138" s="18"/>
      <c r="C138" s="93" t="s">
        <v>67</v>
      </c>
      <c r="D138" s="147"/>
      <c r="E138" s="1" t="s">
        <v>8</v>
      </c>
      <c r="F138" s="31"/>
      <c r="G138" s="31"/>
      <c r="H138" s="31"/>
      <c r="I138" s="31"/>
      <c r="J138" s="31"/>
      <c r="K138" s="31"/>
      <c r="L138" s="31"/>
      <c r="M138" s="31"/>
      <c r="N138" s="31"/>
      <c r="O138" s="26">
        <v>77689</v>
      </c>
      <c r="P138" s="39">
        <v>87081</v>
      </c>
      <c r="Q138" s="66">
        <v>79199</v>
      </c>
      <c r="R138" s="109"/>
    </row>
    <row r="139" spans="1:18" s="4" customFormat="1" ht="15" customHeight="1" outlineLevel="2" x14ac:dyDescent="0.25">
      <c r="A139" s="56"/>
      <c r="B139" s="18"/>
      <c r="C139" s="93" t="s">
        <v>68</v>
      </c>
      <c r="D139" s="147"/>
      <c r="E139" s="1" t="s">
        <v>8</v>
      </c>
      <c r="F139" s="31"/>
      <c r="G139" s="31"/>
      <c r="H139" s="31"/>
      <c r="I139" s="31"/>
      <c r="J139" s="31"/>
      <c r="K139" s="31"/>
      <c r="L139" s="31"/>
      <c r="M139" s="31"/>
      <c r="N139" s="31"/>
      <c r="O139" s="26">
        <v>73078</v>
      </c>
      <c r="P139" s="39">
        <v>70580</v>
      </c>
      <c r="Q139" s="66">
        <v>70080</v>
      </c>
      <c r="R139" s="109"/>
    </row>
    <row r="140" spans="1:18" s="4" customFormat="1" ht="15" customHeight="1" outlineLevel="2" x14ac:dyDescent="0.25">
      <c r="A140" s="56"/>
      <c r="B140" s="18"/>
      <c r="C140" s="93" t="s">
        <v>69</v>
      </c>
      <c r="D140" s="147"/>
      <c r="E140" s="1" t="s">
        <v>8</v>
      </c>
      <c r="F140" s="31"/>
      <c r="G140" s="31"/>
      <c r="H140" s="31"/>
      <c r="I140" s="31"/>
      <c r="J140" s="31"/>
      <c r="K140" s="31"/>
      <c r="L140" s="31"/>
      <c r="M140" s="31"/>
      <c r="N140" s="31"/>
      <c r="O140" s="26">
        <v>73250</v>
      </c>
      <c r="P140" s="39">
        <v>71460</v>
      </c>
      <c r="Q140" s="66">
        <v>74279</v>
      </c>
      <c r="R140" s="109"/>
    </row>
    <row r="141" spans="1:18" s="4" customFormat="1" ht="15" customHeight="1" outlineLevel="2" x14ac:dyDescent="0.25">
      <c r="A141" s="56"/>
      <c r="B141" s="18"/>
      <c r="C141" s="93" t="s">
        <v>70</v>
      </c>
      <c r="D141" s="147"/>
      <c r="E141" s="1" t="s">
        <v>8</v>
      </c>
      <c r="F141" s="31"/>
      <c r="G141" s="31"/>
      <c r="H141" s="31"/>
      <c r="I141" s="31"/>
      <c r="J141" s="31"/>
      <c r="K141" s="31"/>
      <c r="L141" s="31"/>
      <c r="M141" s="31"/>
      <c r="N141" s="31"/>
      <c r="O141" s="26">
        <v>68196</v>
      </c>
      <c r="P141" s="39">
        <v>65690</v>
      </c>
      <c r="Q141" s="66">
        <v>74736</v>
      </c>
      <c r="R141" s="109"/>
    </row>
    <row r="142" spans="1:18" s="4" customFormat="1" ht="15" customHeight="1" outlineLevel="2" x14ac:dyDescent="0.25">
      <c r="A142" s="56"/>
      <c r="B142" s="18"/>
      <c r="C142" s="93" t="s">
        <v>71</v>
      </c>
      <c r="D142" s="147"/>
      <c r="E142" s="1" t="s">
        <v>8</v>
      </c>
      <c r="F142" s="31"/>
      <c r="G142" s="31"/>
      <c r="H142" s="31"/>
      <c r="I142" s="31"/>
      <c r="J142" s="31"/>
      <c r="K142" s="31"/>
      <c r="L142" s="31"/>
      <c r="M142" s="31"/>
      <c r="N142" s="31"/>
      <c r="O142" s="26">
        <v>67698</v>
      </c>
      <c r="P142" s="39">
        <v>85310</v>
      </c>
      <c r="Q142" s="66">
        <v>87287</v>
      </c>
      <c r="R142" s="109"/>
    </row>
    <row r="143" spans="1:18" s="4" customFormat="1" ht="15" customHeight="1" outlineLevel="2" x14ac:dyDescent="0.25">
      <c r="A143" s="56"/>
      <c r="B143" s="18"/>
      <c r="C143" s="93" t="s">
        <v>72</v>
      </c>
      <c r="D143" s="147"/>
      <c r="E143" s="1" t="s">
        <v>8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26">
        <v>108847</v>
      </c>
      <c r="P143" s="39">
        <v>128419.99999999999</v>
      </c>
      <c r="Q143" s="66">
        <v>123583</v>
      </c>
      <c r="R143" s="109"/>
    </row>
    <row r="144" spans="1:18" s="4" customFormat="1" ht="15" customHeight="1" outlineLevel="2" x14ac:dyDescent="0.25">
      <c r="A144" s="56"/>
      <c r="B144" s="18"/>
      <c r="C144" s="93" t="s">
        <v>73</v>
      </c>
      <c r="D144" s="147"/>
      <c r="E144" s="1" t="s">
        <v>8</v>
      </c>
      <c r="F144" s="31"/>
      <c r="G144" s="31"/>
      <c r="H144" s="31"/>
      <c r="I144" s="31"/>
      <c r="J144" s="31"/>
      <c r="K144" s="31"/>
      <c r="L144" s="31"/>
      <c r="M144" s="31"/>
      <c r="N144" s="31"/>
      <c r="O144" s="26">
        <v>148964</v>
      </c>
      <c r="P144" s="39">
        <v>136060</v>
      </c>
      <c r="Q144" s="66">
        <v>152567</v>
      </c>
      <c r="R144" s="109"/>
    </row>
    <row r="145" spans="1:18" s="4" customFormat="1" ht="15" customHeight="1" outlineLevel="2" x14ac:dyDescent="0.25">
      <c r="A145" s="56"/>
      <c r="B145" s="18"/>
      <c r="C145" s="93" t="s">
        <v>74</v>
      </c>
      <c r="D145" s="147"/>
      <c r="E145" s="1" t="s">
        <v>8</v>
      </c>
      <c r="F145" s="31"/>
      <c r="G145" s="31"/>
      <c r="H145" s="31"/>
      <c r="I145" s="31"/>
      <c r="J145" s="31"/>
      <c r="K145" s="31"/>
      <c r="L145" s="31"/>
      <c r="M145" s="31"/>
      <c r="N145" s="31"/>
      <c r="O145" s="26">
        <v>137345</v>
      </c>
      <c r="P145" s="39">
        <v>144470</v>
      </c>
      <c r="Q145" s="66">
        <v>156118</v>
      </c>
      <c r="R145" s="109"/>
    </row>
    <row r="146" spans="1:18" s="4" customFormat="1" ht="15" customHeight="1" outlineLevel="2" x14ac:dyDescent="0.25">
      <c r="A146" s="56"/>
      <c r="B146" s="18"/>
      <c r="C146" s="93" t="s">
        <v>75</v>
      </c>
      <c r="D146" s="147"/>
      <c r="E146" s="1" t="s">
        <v>8</v>
      </c>
      <c r="F146" s="31"/>
      <c r="G146" s="31"/>
      <c r="H146" s="31"/>
      <c r="I146" s="31"/>
      <c r="J146" s="31"/>
      <c r="K146" s="31"/>
      <c r="L146" s="31"/>
      <c r="M146" s="31"/>
      <c r="N146" s="31"/>
      <c r="O146" s="26">
        <v>113868</v>
      </c>
      <c r="P146" s="39">
        <v>105290</v>
      </c>
      <c r="Q146" s="66">
        <v>120707</v>
      </c>
      <c r="R146" s="109"/>
    </row>
    <row r="147" spans="1:18" s="4" customFormat="1" ht="15" customHeight="1" outlineLevel="2" x14ac:dyDescent="0.25">
      <c r="A147" s="56"/>
      <c r="B147" s="18"/>
      <c r="C147" s="93" t="s">
        <v>76</v>
      </c>
      <c r="D147" s="147"/>
      <c r="E147" s="1" t="s">
        <v>8</v>
      </c>
      <c r="F147" s="31"/>
      <c r="G147" s="31"/>
      <c r="H147" s="31"/>
      <c r="I147" s="31"/>
      <c r="J147" s="31"/>
      <c r="K147" s="31"/>
      <c r="L147" s="31"/>
      <c r="M147" s="31"/>
      <c r="N147" s="31"/>
      <c r="O147" s="26">
        <v>90107</v>
      </c>
      <c r="P147" s="39">
        <v>75550</v>
      </c>
      <c r="Q147" s="66">
        <v>88051</v>
      </c>
      <c r="R147" s="109"/>
    </row>
    <row r="148" spans="1:18" s="4" customFormat="1" ht="15" customHeight="1" outlineLevel="2" x14ac:dyDescent="0.25">
      <c r="A148" s="56"/>
      <c r="B148" s="18"/>
      <c r="C148" s="93" t="s">
        <v>77</v>
      </c>
      <c r="D148" s="147"/>
      <c r="E148" s="1" t="s">
        <v>8</v>
      </c>
      <c r="F148" s="31"/>
      <c r="G148" s="31"/>
      <c r="H148" s="31"/>
      <c r="I148" s="31"/>
      <c r="J148" s="31"/>
      <c r="K148" s="31"/>
      <c r="L148" s="31"/>
      <c r="M148" s="31"/>
      <c r="N148" s="31"/>
      <c r="O148" s="26">
        <v>76198</v>
      </c>
      <c r="P148" s="39">
        <v>79280</v>
      </c>
      <c r="Q148" s="66">
        <v>85213</v>
      </c>
      <c r="R148" s="109"/>
    </row>
    <row r="149" spans="1:18" s="4" customFormat="1" ht="15" customHeight="1" outlineLevel="2" x14ac:dyDescent="0.25">
      <c r="A149" s="56"/>
      <c r="B149" s="18"/>
      <c r="C149" s="93" t="s">
        <v>78</v>
      </c>
      <c r="D149" s="147"/>
      <c r="E149" s="1" t="s">
        <v>8</v>
      </c>
      <c r="F149" s="31"/>
      <c r="G149" s="31"/>
      <c r="H149" s="31"/>
      <c r="I149" s="31"/>
      <c r="J149" s="31"/>
      <c r="K149" s="31"/>
      <c r="L149" s="31"/>
      <c r="M149" s="31"/>
      <c r="N149" s="31"/>
      <c r="O149" s="26">
        <v>77585</v>
      </c>
      <c r="P149" s="39">
        <v>70440</v>
      </c>
      <c r="Q149" s="66">
        <v>80471</v>
      </c>
      <c r="R149" s="109"/>
    </row>
    <row r="150" spans="1:18" ht="15" customHeight="1" outlineLevel="1" x14ac:dyDescent="0.25">
      <c r="A150" s="54"/>
      <c r="B150" s="1" t="s">
        <v>64</v>
      </c>
      <c r="C150" s="1" t="s">
        <v>45</v>
      </c>
      <c r="D150" s="147" t="s">
        <v>52</v>
      </c>
      <c r="E150" s="1" t="s">
        <v>11</v>
      </c>
      <c r="F150" s="31"/>
      <c r="G150" s="27">
        <v>293365</v>
      </c>
      <c r="H150" s="27">
        <v>298445</v>
      </c>
      <c r="I150" s="27">
        <v>346340</v>
      </c>
      <c r="J150" s="27">
        <v>283776</v>
      </c>
      <c r="K150" s="27">
        <v>278910</v>
      </c>
      <c r="L150" s="27">
        <v>250183</v>
      </c>
      <c r="M150" s="27">
        <f>SUM(M151:M162)</f>
        <v>215777</v>
      </c>
      <c r="N150" s="27">
        <f>SUM(N151:N162)</f>
        <v>253526</v>
      </c>
      <c r="O150" s="27">
        <f>SUM(O151:O162)</f>
        <v>221895</v>
      </c>
      <c r="P150" s="27">
        <f>SUM(P151:P162)</f>
        <v>220535</v>
      </c>
      <c r="Q150" s="66">
        <f>SUM(Q151:Q162)</f>
        <v>240666</v>
      </c>
    </row>
    <row r="151" spans="1:18" s="4" customFormat="1" ht="15" customHeight="1" outlineLevel="2" x14ac:dyDescent="0.25">
      <c r="A151" s="56"/>
      <c r="B151" s="18"/>
      <c r="C151" s="93" t="s">
        <v>67</v>
      </c>
      <c r="D151" s="147"/>
      <c r="E151" s="1" t="s">
        <v>11</v>
      </c>
      <c r="F151" s="31"/>
      <c r="G151" s="31"/>
      <c r="H151" s="31"/>
      <c r="I151" s="31"/>
      <c r="J151" s="31"/>
      <c r="K151" s="31"/>
      <c r="L151" s="31"/>
      <c r="M151" s="50">
        <v>36964</v>
      </c>
      <c r="N151" s="42">
        <v>40510</v>
      </c>
      <c r="O151" s="27">
        <v>39310</v>
      </c>
      <c r="P151" s="41">
        <v>41961</v>
      </c>
      <c r="Q151" s="68">
        <v>39337</v>
      </c>
      <c r="R151" s="109"/>
    </row>
    <row r="152" spans="1:18" s="4" customFormat="1" ht="15" customHeight="1" outlineLevel="2" x14ac:dyDescent="0.25">
      <c r="A152" s="56"/>
      <c r="B152" s="18"/>
      <c r="C152" s="93" t="s">
        <v>68</v>
      </c>
      <c r="D152" s="147"/>
      <c r="E152" s="1" t="s">
        <v>11</v>
      </c>
      <c r="F152" s="31"/>
      <c r="G152" s="31"/>
      <c r="H152" s="31"/>
      <c r="I152" s="31"/>
      <c r="J152" s="31"/>
      <c r="K152" s="31"/>
      <c r="L152" s="31"/>
      <c r="M152" s="48">
        <v>30122</v>
      </c>
      <c r="N152" s="42">
        <v>35201</v>
      </c>
      <c r="O152" s="27">
        <v>30933</v>
      </c>
      <c r="P152" s="41">
        <v>31277</v>
      </c>
      <c r="Q152" s="68">
        <v>36242</v>
      </c>
      <c r="R152" s="109"/>
    </row>
    <row r="153" spans="1:18" s="4" customFormat="1" ht="15" customHeight="1" outlineLevel="2" x14ac:dyDescent="0.25">
      <c r="A153" s="56"/>
      <c r="B153" s="18"/>
      <c r="C153" s="93" t="s">
        <v>69</v>
      </c>
      <c r="D153" s="147"/>
      <c r="E153" s="1" t="s">
        <v>11</v>
      </c>
      <c r="F153" s="31"/>
      <c r="G153" s="31"/>
      <c r="H153" s="31"/>
      <c r="I153" s="31"/>
      <c r="J153" s="31"/>
      <c r="K153" s="31"/>
      <c r="L153" s="31"/>
      <c r="M153" s="48">
        <v>24472</v>
      </c>
      <c r="N153" s="42">
        <v>27524</v>
      </c>
      <c r="O153" s="27">
        <v>26255</v>
      </c>
      <c r="P153" s="41">
        <v>21741</v>
      </c>
      <c r="Q153" s="68">
        <v>32567</v>
      </c>
      <c r="R153" s="109"/>
    </row>
    <row r="154" spans="1:18" s="4" customFormat="1" ht="15" customHeight="1" outlineLevel="2" x14ac:dyDescent="0.25">
      <c r="A154" s="56"/>
      <c r="B154" s="18"/>
      <c r="C154" s="93" t="s">
        <v>70</v>
      </c>
      <c r="D154" s="147"/>
      <c r="E154" s="1" t="s">
        <v>11</v>
      </c>
      <c r="F154" s="31"/>
      <c r="G154" s="31"/>
      <c r="H154" s="31"/>
      <c r="I154" s="31"/>
      <c r="J154" s="31"/>
      <c r="K154" s="31"/>
      <c r="L154" s="31"/>
      <c r="M154" s="48">
        <v>15653</v>
      </c>
      <c r="N154" s="42">
        <v>16175</v>
      </c>
      <c r="O154" s="27">
        <v>13219</v>
      </c>
      <c r="P154" s="41">
        <v>13414</v>
      </c>
      <c r="Q154" s="68">
        <v>15467</v>
      </c>
      <c r="R154" s="109"/>
    </row>
    <row r="155" spans="1:18" s="4" customFormat="1" ht="15" customHeight="1" outlineLevel="2" x14ac:dyDescent="0.25">
      <c r="A155" s="56"/>
      <c r="B155" s="18"/>
      <c r="C155" s="93" t="s">
        <v>71</v>
      </c>
      <c r="D155" s="147"/>
      <c r="E155" s="1" t="s">
        <v>11</v>
      </c>
      <c r="F155" s="31"/>
      <c r="G155" s="31"/>
      <c r="H155" s="31"/>
      <c r="I155" s="31"/>
      <c r="J155" s="31"/>
      <c r="K155" s="31"/>
      <c r="L155" s="31"/>
      <c r="M155" s="48">
        <v>8033</v>
      </c>
      <c r="N155" s="42">
        <v>9046</v>
      </c>
      <c r="O155" s="27">
        <v>8934</v>
      </c>
      <c r="P155" s="41">
        <v>9979</v>
      </c>
      <c r="Q155" s="68">
        <v>9157</v>
      </c>
      <c r="R155" s="109"/>
    </row>
    <row r="156" spans="1:18" s="4" customFormat="1" ht="15" customHeight="1" outlineLevel="2" x14ac:dyDescent="0.25">
      <c r="A156" s="56"/>
      <c r="B156" s="18"/>
      <c r="C156" s="93" t="s">
        <v>72</v>
      </c>
      <c r="D156" s="147"/>
      <c r="E156" s="1" t="s">
        <v>11</v>
      </c>
      <c r="F156" s="31"/>
      <c r="G156" s="31"/>
      <c r="H156" s="31"/>
      <c r="I156" s="31"/>
      <c r="J156" s="31"/>
      <c r="K156" s="31"/>
      <c r="L156" s="31"/>
      <c r="M156" s="48">
        <v>5683</v>
      </c>
      <c r="N156" s="42">
        <v>8054</v>
      </c>
      <c r="O156" s="27">
        <v>5972</v>
      </c>
      <c r="P156" s="41">
        <v>4886</v>
      </c>
      <c r="Q156" s="68">
        <v>5848</v>
      </c>
      <c r="R156" s="109"/>
    </row>
    <row r="157" spans="1:18" s="4" customFormat="1" ht="15" customHeight="1" outlineLevel="2" x14ac:dyDescent="0.25">
      <c r="A157" s="56"/>
      <c r="B157" s="18"/>
      <c r="C157" s="93" t="s">
        <v>73</v>
      </c>
      <c r="D157" s="147"/>
      <c r="E157" s="1" t="s">
        <v>11</v>
      </c>
      <c r="F157" s="31"/>
      <c r="G157" s="31"/>
      <c r="H157" s="31"/>
      <c r="I157" s="31"/>
      <c r="J157" s="31"/>
      <c r="K157" s="31"/>
      <c r="L157" s="31"/>
      <c r="M157" s="48">
        <v>6203</v>
      </c>
      <c r="N157" s="42">
        <v>8228</v>
      </c>
      <c r="O157" s="27">
        <v>5153</v>
      </c>
      <c r="P157" s="41">
        <v>4967</v>
      </c>
      <c r="Q157" s="68">
        <v>6507</v>
      </c>
      <c r="R157" s="109"/>
    </row>
    <row r="158" spans="1:18" s="4" customFormat="1" ht="15" customHeight="1" outlineLevel="2" x14ac:dyDescent="0.25">
      <c r="A158" s="56"/>
      <c r="B158" s="18"/>
      <c r="C158" s="93" t="s">
        <v>74</v>
      </c>
      <c r="D158" s="147"/>
      <c r="E158" s="1" t="s">
        <v>11</v>
      </c>
      <c r="F158" s="31"/>
      <c r="G158" s="31"/>
      <c r="H158" s="31"/>
      <c r="I158" s="31"/>
      <c r="J158" s="31"/>
      <c r="K158" s="31"/>
      <c r="L158" s="31"/>
      <c r="M158" s="48">
        <v>6087</v>
      </c>
      <c r="N158" s="42">
        <v>9731</v>
      </c>
      <c r="O158" s="27">
        <v>5082</v>
      </c>
      <c r="P158" s="41">
        <v>5071</v>
      </c>
      <c r="Q158" s="68">
        <v>6205</v>
      </c>
      <c r="R158" s="109"/>
    </row>
    <row r="159" spans="1:18" s="4" customFormat="1" ht="15" customHeight="1" outlineLevel="2" x14ac:dyDescent="0.25">
      <c r="A159" s="56"/>
      <c r="B159" s="18"/>
      <c r="C159" s="93" t="s">
        <v>75</v>
      </c>
      <c r="D159" s="147"/>
      <c r="E159" s="1" t="s">
        <v>11</v>
      </c>
      <c r="F159" s="31"/>
      <c r="G159" s="31"/>
      <c r="H159" s="31"/>
      <c r="I159" s="31"/>
      <c r="J159" s="31"/>
      <c r="K159" s="31"/>
      <c r="L159" s="31"/>
      <c r="M159" s="48">
        <v>7290</v>
      </c>
      <c r="N159" s="42">
        <v>11675</v>
      </c>
      <c r="O159" s="27">
        <v>6042</v>
      </c>
      <c r="P159" s="41">
        <v>6742</v>
      </c>
      <c r="Q159" s="68">
        <v>6677</v>
      </c>
      <c r="R159" s="109"/>
    </row>
    <row r="160" spans="1:18" s="4" customFormat="1" ht="15" customHeight="1" outlineLevel="2" x14ac:dyDescent="0.25">
      <c r="A160" s="56"/>
      <c r="B160" s="18"/>
      <c r="C160" s="93" t="s">
        <v>76</v>
      </c>
      <c r="D160" s="147"/>
      <c r="E160" s="1" t="s">
        <v>11</v>
      </c>
      <c r="F160" s="31"/>
      <c r="G160" s="31"/>
      <c r="H160" s="31"/>
      <c r="I160" s="31"/>
      <c r="J160" s="31"/>
      <c r="K160" s="31"/>
      <c r="L160" s="31"/>
      <c r="M160" s="48">
        <v>13943</v>
      </c>
      <c r="N160" s="42">
        <v>19126</v>
      </c>
      <c r="O160" s="27">
        <v>17219</v>
      </c>
      <c r="P160" s="41">
        <v>11932</v>
      </c>
      <c r="Q160" s="68">
        <v>15101</v>
      </c>
      <c r="R160" s="109"/>
    </row>
    <row r="161" spans="1:18" s="4" customFormat="1" ht="15" customHeight="1" outlineLevel="2" x14ac:dyDescent="0.25">
      <c r="A161" s="56"/>
      <c r="B161" s="18"/>
      <c r="C161" s="93" t="s">
        <v>77</v>
      </c>
      <c r="D161" s="147"/>
      <c r="E161" s="1" t="s">
        <v>11</v>
      </c>
      <c r="F161" s="31"/>
      <c r="G161" s="31"/>
      <c r="H161" s="31"/>
      <c r="I161" s="31"/>
      <c r="J161" s="31"/>
      <c r="K161" s="31"/>
      <c r="L161" s="31"/>
      <c r="M161" s="48">
        <v>25216</v>
      </c>
      <c r="N161" s="42">
        <v>28357</v>
      </c>
      <c r="O161" s="27">
        <v>26606</v>
      </c>
      <c r="P161" s="41">
        <v>27313</v>
      </c>
      <c r="Q161" s="68">
        <v>26675</v>
      </c>
      <c r="R161" s="109"/>
    </row>
    <row r="162" spans="1:18" s="4" customFormat="1" ht="15" customHeight="1" outlineLevel="2" thickBot="1" x14ac:dyDescent="0.3">
      <c r="A162" s="56"/>
      <c r="B162" s="18"/>
      <c r="C162" s="93" t="s">
        <v>78</v>
      </c>
      <c r="D162" s="147"/>
      <c r="E162" s="1" t="s">
        <v>11</v>
      </c>
      <c r="F162" s="31"/>
      <c r="G162" s="31"/>
      <c r="H162" s="31"/>
      <c r="I162" s="31"/>
      <c r="J162" s="31"/>
      <c r="K162" s="31"/>
      <c r="L162" s="31"/>
      <c r="M162" s="49">
        <v>36111</v>
      </c>
      <c r="N162" s="42">
        <v>39899</v>
      </c>
      <c r="O162" s="27">
        <v>37170</v>
      </c>
      <c r="P162" s="41">
        <v>41252</v>
      </c>
      <c r="Q162" s="68">
        <v>40883</v>
      </c>
      <c r="R162" s="109"/>
    </row>
    <row r="163" spans="1:18" s="4" customFormat="1" ht="15" customHeight="1" outlineLevel="1" thickTop="1" x14ac:dyDescent="0.25">
      <c r="A163" s="54"/>
      <c r="B163" s="16"/>
      <c r="C163" s="1" t="s">
        <v>51</v>
      </c>
      <c r="D163" s="147" t="s">
        <v>52</v>
      </c>
      <c r="E163" s="1" t="s">
        <v>11</v>
      </c>
      <c r="F163" s="31"/>
      <c r="G163" s="27">
        <v>3548</v>
      </c>
      <c r="H163" s="27">
        <v>3350</v>
      </c>
      <c r="I163" s="27">
        <v>3808</v>
      </c>
      <c r="J163" s="27">
        <v>3010</v>
      </c>
      <c r="K163" s="27">
        <v>2422</v>
      </c>
      <c r="L163" s="27">
        <v>4252</v>
      </c>
      <c r="M163" s="27">
        <v>3055</v>
      </c>
      <c r="N163" s="47">
        <v>2929</v>
      </c>
      <c r="O163" s="47">
        <v>3228</v>
      </c>
      <c r="P163" s="47">
        <v>3223</v>
      </c>
      <c r="Q163" s="77">
        <v>3381</v>
      </c>
      <c r="R163" s="109"/>
    </row>
    <row r="164" spans="1:18" s="4" customFormat="1" ht="15" customHeight="1" outlineLevel="1" thickBot="1" x14ac:dyDescent="0.3">
      <c r="A164" s="59"/>
      <c r="B164" s="101" t="s">
        <v>65</v>
      </c>
      <c r="C164" s="78" t="s">
        <v>48</v>
      </c>
      <c r="D164" s="98" t="s">
        <v>52</v>
      </c>
      <c r="E164" s="78" t="s">
        <v>12</v>
      </c>
      <c r="F164" s="65" t="s">
        <v>102</v>
      </c>
      <c r="G164" s="65" t="s">
        <v>102</v>
      </c>
      <c r="H164" s="65" t="s">
        <v>102</v>
      </c>
      <c r="I164" s="63">
        <v>700000</v>
      </c>
      <c r="J164" s="63">
        <v>700000</v>
      </c>
      <c r="K164" s="63">
        <v>700000</v>
      </c>
      <c r="L164" s="63">
        <v>667000</v>
      </c>
      <c r="M164" s="63">
        <v>670000</v>
      </c>
      <c r="N164" s="63">
        <v>670000</v>
      </c>
      <c r="O164" s="63">
        <v>670000</v>
      </c>
      <c r="P164" s="80">
        <v>700000</v>
      </c>
      <c r="Q164" s="80">
        <v>700000</v>
      </c>
      <c r="R164" s="113" t="s">
        <v>87</v>
      </c>
    </row>
    <row r="165" spans="1:18" s="4" customFormat="1" ht="15" customHeight="1" outlineLevel="1" x14ac:dyDescent="0.25">
      <c r="A165" s="14"/>
      <c r="B165" s="7"/>
      <c r="C165" s="7"/>
      <c r="D165" s="14"/>
      <c r="E165" s="7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109"/>
    </row>
    <row r="166" spans="1:18" s="4" customFormat="1" ht="15" customHeight="1" outlineLevel="1" thickBot="1" x14ac:dyDescent="0.3">
      <c r="A166" s="221" t="s">
        <v>58</v>
      </c>
      <c r="B166" s="221"/>
      <c r="C166" s="221"/>
      <c r="D166" s="221"/>
      <c r="E166" s="221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113"/>
    </row>
    <row r="167" spans="1:18" s="4" customFormat="1" ht="15" customHeight="1" outlineLevel="1" x14ac:dyDescent="0.25">
      <c r="A167" s="222" t="s">
        <v>59</v>
      </c>
      <c r="B167" s="224" t="s">
        <v>60</v>
      </c>
      <c r="C167" s="224"/>
      <c r="D167" s="226" t="s">
        <v>62</v>
      </c>
      <c r="E167" s="227" t="s">
        <v>40</v>
      </c>
      <c r="F167" s="228" t="s">
        <v>41</v>
      </c>
      <c r="G167" s="22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9"/>
      <c r="R167" s="113"/>
    </row>
    <row r="168" spans="1:18" s="4" customFormat="1" ht="15" customHeight="1" outlineLevel="1" x14ac:dyDescent="0.25">
      <c r="A168" s="223"/>
      <c r="B168" s="225"/>
      <c r="C168" s="225"/>
      <c r="D168" s="206"/>
      <c r="E168" s="207"/>
      <c r="F168" s="207" t="s">
        <v>0</v>
      </c>
      <c r="G168" s="207">
        <v>2008</v>
      </c>
      <c r="H168" s="207">
        <v>2009</v>
      </c>
      <c r="I168" s="207">
        <v>2010</v>
      </c>
      <c r="J168" s="207">
        <v>2011</v>
      </c>
      <c r="K168" s="207">
        <v>2012</v>
      </c>
      <c r="L168" s="207">
        <v>2013</v>
      </c>
      <c r="M168" s="207">
        <v>2014</v>
      </c>
      <c r="N168" s="207">
        <v>2015</v>
      </c>
      <c r="O168" s="207">
        <v>2016</v>
      </c>
      <c r="P168" s="207">
        <v>2017</v>
      </c>
      <c r="Q168" s="233">
        <v>2018</v>
      </c>
      <c r="R168" s="113"/>
    </row>
    <row r="169" spans="1:18" s="4" customFormat="1" ht="15" customHeight="1" outlineLevel="1" x14ac:dyDescent="0.25">
      <c r="A169" s="223"/>
      <c r="B169" s="225"/>
      <c r="C169" s="225"/>
      <c r="D169" s="206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33"/>
      <c r="R169" s="113"/>
    </row>
    <row r="170" spans="1:18" s="4" customFormat="1" ht="15" customHeight="1" outlineLevel="1" x14ac:dyDescent="0.25">
      <c r="A170" s="54"/>
      <c r="B170" s="7"/>
      <c r="C170" s="7"/>
      <c r="D170" s="146"/>
      <c r="E170" s="7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71"/>
      <c r="R170" s="113"/>
    </row>
    <row r="171" spans="1:18" s="4" customFormat="1" ht="15" customHeight="1" outlineLevel="1" x14ac:dyDescent="0.3">
      <c r="A171" s="52" t="s">
        <v>117</v>
      </c>
      <c r="B171" s="21"/>
      <c r="C171" s="21"/>
      <c r="D171" s="170" t="s">
        <v>111</v>
      </c>
      <c r="E171" s="9" t="s">
        <v>13</v>
      </c>
      <c r="F171" s="31"/>
      <c r="G171" s="34">
        <v>4540</v>
      </c>
      <c r="H171" s="34">
        <v>4540</v>
      </c>
      <c r="I171" s="34">
        <v>4540</v>
      </c>
      <c r="J171" s="34">
        <v>4540</v>
      </c>
      <c r="K171" s="34">
        <v>4540</v>
      </c>
      <c r="L171" s="34">
        <v>4540</v>
      </c>
      <c r="M171" s="34">
        <v>4540</v>
      </c>
      <c r="N171" s="34">
        <v>4540</v>
      </c>
      <c r="O171" s="34">
        <v>4540</v>
      </c>
      <c r="P171" s="34">
        <v>4540</v>
      </c>
      <c r="Q171" s="53">
        <v>4540</v>
      </c>
      <c r="R171" s="109" t="s">
        <v>82</v>
      </c>
    </row>
    <row r="172" spans="1:18" s="4" customFormat="1" ht="15" customHeight="1" outlineLevel="1" x14ac:dyDescent="0.3">
      <c r="A172" s="52" t="s">
        <v>118</v>
      </c>
      <c r="B172" s="7"/>
      <c r="C172" s="7"/>
      <c r="D172" s="146"/>
      <c r="E172" s="7"/>
      <c r="F172" s="32"/>
      <c r="G172" s="33"/>
      <c r="H172" s="33"/>
      <c r="I172" s="32"/>
      <c r="J172" s="32"/>
      <c r="K172" s="32"/>
      <c r="L172" s="32"/>
      <c r="M172" s="32"/>
      <c r="N172" s="32"/>
      <c r="O172" s="32"/>
      <c r="P172" s="32"/>
      <c r="Q172" s="71"/>
      <c r="R172" s="109"/>
    </row>
    <row r="173" spans="1:18" ht="15" customHeight="1" outlineLevel="1" x14ac:dyDescent="0.25">
      <c r="A173" s="56"/>
      <c r="B173" s="1" t="s">
        <v>63</v>
      </c>
      <c r="C173" s="1" t="s">
        <v>1</v>
      </c>
      <c r="D173" s="147" t="s">
        <v>32</v>
      </c>
      <c r="E173" s="15" t="s">
        <v>8</v>
      </c>
      <c r="F173" s="26" t="s">
        <v>43</v>
      </c>
      <c r="G173" s="26" t="s">
        <v>43</v>
      </c>
      <c r="H173" s="26" t="s">
        <v>43</v>
      </c>
      <c r="I173" s="26">
        <v>89379</v>
      </c>
      <c r="J173" s="26">
        <v>95734</v>
      </c>
      <c r="K173" s="26">
        <v>97642</v>
      </c>
      <c r="L173" s="26">
        <v>91951</v>
      </c>
      <c r="M173" s="26">
        <f>SUM(M174:M185)</f>
        <v>79058</v>
      </c>
      <c r="N173" s="26">
        <f>SUM(N174:N185)</f>
        <v>100634</v>
      </c>
      <c r="O173" s="26">
        <f>SUM(O174:O185)</f>
        <v>95874</v>
      </c>
      <c r="P173" s="27">
        <f>SUM(P174:P185)</f>
        <v>94324</v>
      </c>
      <c r="Q173" s="58">
        <f>SUM(Q174:Q185)</f>
        <v>92218</v>
      </c>
      <c r="R173" s="110" t="s">
        <v>83</v>
      </c>
    </row>
    <row r="174" spans="1:18" s="4" customFormat="1" ht="15" customHeight="1" outlineLevel="2" x14ac:dyDescent="0.25">
      <c r="A174" s="56"/>
      <c r="B174" s="18"/>
      <c r="C174" s="93" t="s">
        <v>67</v>
      </c>
      <c r="D174" s="147"/>
      <c r="E174" s="15" t="s">
        <v>8</v>
      </c>
      <c r="F174" s="31"/>
      <c r="G174" s="31"/>
      <c r="H174" s="31"/>
      <c r="I174" s="31"/>
      <c r="J174" s="31"/>
      <c r="K174" s="31"/>
      <c r="L174" s="31"/>
      <c r="M174" s="26">
        <v>7710</v>
      </c>
      <c r="N174" s="26">
        <v>7623</v>
      </c>
      <c r="O174" s="26">
        <v>8347</v>
      </c>
      <c r="P174" s="39">
        <v>8023.9999999999991</v>
      </c>
      <c r="Q174" s="66">
        <v>7626</v>
      </c>
      <c r="R174" s="109"/>
    </row>
    <row r="175" spans="1:18" s="4" customFormat="1" ht="15" customHeight="1" outlineLevel="2" x14ac:dyDescent="0.25">
      <c r="A175" s="56"/>
      <c r="B175" s="18"/>
      <c r="C175" s="93" t="s">
        <v>68</v>
      </c>
      <c r="D175" s="147"/>
      <c r="E175" s="15" t="s">
        <v>8</v>
      </c>
      <c r="F175" s="31"/>
      <c r="G175" s="31"/>
      <c r="H175" s="31"/>
      <c r="I175" s="31"/>
      <c r="J175" s="31"/>
      <c r="K175" s="31"/>
      <c r="L175" s="31"/>
      <c r="M175" s="26">
        <v>7017</v>
      </c>
      <c r="N175" s="26">
        <v>7208</v>
      </c>
      <c r="O175" s="26">
        <v>7843</v>
      </c>
      <c r="P175" s="39">
        <v>7020</v>
      </c>
      <c r="Q175" s="66">
        <v>8800</v>
      </c>
      <c r="R175" s="109"/>
    </row>
    <row r="176" spans="1:18" s="4" customFormat="1" ht="15" customHeight="1" outlineLevel="2" x14ac:dyDescent="0.25">
      <c r="A176" s="56"/>
      <c r="B176" s="18"/>
      <c r="C176" s="93" t="s">
        <v>69</v>
      </c>
      <c r="D176" s="147"/>
      <c r="E176" s="15" t="s">
        <v>8</v>
      </c>
      <c r="F176" s="31"/>
      <c r="G176" s="31"/>
      <c r="H176" s="31"/>
      <c r="I176" s="31"/>
      <c r="J176" s="31"/>
      <c r="K176" s="31"/>
      <c r="L176" s="31"/>
      <c r="M176" s="26">
        <v>7170</v>
      </c>
      <c r="N176" s="26">
        <v>7970</v>
      </c>
      <c r="O176" s="26">
        <v>8198</v>
      </c>
      <c r="P176" s="39">
        <v>7200</v>
      </c>
      <c r="Q176" s="66">
        <v>8800</v>
      </c>
      <c r="R176" s="109"/>
    </row>
    <row r="177" spans="1:18" s="4" customFormat="1" ht="15" customHeight="1" outlineLevel="2" x14ac:dyDescent="0.25">
      <c r="A177" s="56"/>
      <c r="B177" s="18"/>
      <c r="C177" s="93" t="s">
        <v>70</v>
      </c>
      <c r="D177" s="147"/>
      <c r="E177" s="15" t="s">
        <v>8</v>
      </c>
      <c r="F177" s="31"/>
      <c r="G177" s="31"/>
      <c r="H177" s="31"/>
      <c r="I177" s="31"/>
      <c r="J177" s="31"/>
      <c r="K177" s="31"/>
      <c r="L177" s="31"/>
      <c r="M177" s="26">
        <v>6162</v>
      </c>
      <c r="N177" s="26">
        <v>6511</v>
      </c>
      <c r="O177" s="26">
        <v>6288</v>
      </c>
      <c r="P177" s="39">
        <v>6650</v>
      </c>
      <c r="Q177" s="66">
        <v>5401</v>
      </c>
      <c r="R177" s="109"/>
    </row>
    <row r="178" spans="1:18" s="4" customFormat="1" ht="15" customHeight="1" outlineLevel="2" x14ac:dyDescent="0.25">
      <c r="A178" s="56"/>
      <c r="B178" s="18"/>
      <c r="C178" s="93" t="s">
        <v>71</v>
      </c>
      <c r="D178" s="147"/>
      <c r="E178" s="15" t="s">
        <v>8</v>
      </c>
      <c r="F178" s="31"/>
      <c r="G178" s="31"/>
      <c r="H178" s="31"/>
      <c r="I178" s="31"/>
      <c r="J178" s="31"/>
      <c r="K178" s="31"/>
      <c r="L178" s="31"/>
      <c r="M178" s="26">
        <v>5278</v>
      </c>
      <c r="N178" s="26">
        <v>6223</v>
      </c>
      <c r="O178" s="26">
        <v>5333</v>
      </c>
      <c r="P178" s="39">
        <v>6560</v>
      </c>
      <c r="Q178" s="66">
        <v>4343</v>
      </c>
      <c r="R178" s="109"/>
    </row>
    <row r="179" spans="1:18" s="4" customFormat="1" ht="15" customHeight="1" outlineLevel="2" x14ac:dyDescent="0.25">
      <c r="A179" s="56"/>
      <c r="B179" s="18"/>
      <c r="C179" s="93" t="s">
        <v>72</v>
      </c>
      <c r="D179" s="147"/>
      <c r="E179" s="15" t="s">
        <v>8</v>
      </c>
      <c r="F179" s="31"/>
      <c r="G179" s="31"/>
      <c r="H179" s="31"/>
      <c r="I179" s="31"/>
      <c r="J179" s="31"/>
      <c r="K179" s="31"/>
      <c r="L179" s="31"/>
      <c r="M179" s="26">
        <v>8626</v>
      </c>
      <c r="N179" s="26">
        <v>9968</v>
      </c>
      <c r="O179" s="26">
        <v>8010</v>
      </c>
      <c r="P179" s="39">
        <v>9640</v>
      </c>
      <c r="Q179" s="66">
        <v>7975</v>
      </c>
      <c r="R179" s="109"/>
    </row>
    <row r="180" spans="1:18" s="4" customFormat="1" ht="15" customHeight="1" outlineLevel="2" x14ac:dyDescent="0.25">
      <c r="A180" s="56"/>
      <c r="B180" s="18"/>
      <c r="C180" s="93" t="s">
        <v>73</v>
      </c>
      <c r="D180" s="147"/>
      <c r="E180" s="15" t="s">
        <v>8</v>
      </c>
      <c r="F180" s="31"/>
      <c r="G180" s="31"/>
      <c r="H180" s="31"/>
      <c r="I180" s="31"/>
      <c r="J180" s="31"/>
      <c r="K180" s="31"/>
      <c r="L180" s="31"/>
      <c r="M180" s="26">
        <v>8707</v>
      </c>
      <c r="N180" s="28">
        <v>15020</v>
      </c>
      <c r="O180" s="26">
        <v>11546</v>
      </c>
      <c r="P180" s="39">
        <v>11150</v>
      </c>
      <c r="Q180" s="66">
        <v>11460</v>
      </c>
      <c r="R180" s="109"/>
    </row>
    <row r="181" spans="1:18" s="4" customFormat="1" ht="15" customHeight="1" outlineLevel="2" x14ac:dyDescent="0.25">
      <c r="A181" s="56"/>
      <c r="B181" s="18"/>
      <c r="C181" s="93" t="s">
        <v>74</v>
      </c>
      <c r="D181" s="147"/>
      <c r="E181" s="15" t="s">
        <v>8</v>
      </c>
      <c r="F181" s="31"/>
      <c r="G181" s="31"/>
      <c r="H181" s="31"/>
      <c r="I181" s="31"/>
      <c r="J181" s="31"/>
      <c r="K181" s="31"/>
      <c r="L181" s="31"/>
      <c r="M181" s="26">
        <v>2360</v>
      </c>
      <c r="N181" s="26">
        <v>9573</v>
      </c>
      <c r="O181" s="26">
        <v>10520</v>
      </c>
      <c r="P181" s="39">
        <v>11580</v>
      </c>
      <c r="Q181" s="66">
        <v>11365</v>
      </c>
      <c r="R181" s="109"/>
    </row>
    <row r="182" spans="1:18" s="4" customFormat="1" ht="15" customHeight="1" outlineLevel="2" x14ac:dyDescent="0.25">
      <c r="A182" s="56"/>
      <c r="B182" s="18"/>
      <c r="C182" s="93" t="s">
        <v>75</v>
      </c>
      <c r="D182" s="147"/>
      <c r="E182" s="15" t="s">
        <v>8</v>
      </c>
      <c r="F182" s="31"/>
      <c r="G182" s="31"/>
      <c r="H182" s="31"/>
      <c r="I182" s="31"/>
      <c r="J182" s="31"/>
      <c r="K182" s="31"/>
      <c r="L182" s="31"/>
      <c r="M182" s="26">
        <v>5420</v>
      </c>
      <c r="N182" s="26">
        <v>6923</v>
      </c>
      <c r="O182" s="26">
        <v>8016</v>
      </c>
      <c r="P182" s="39">
        <v>6230</v>
      </c>
      <c r="Q182" s="66">
        <v>7085</v>
      </c>
      <c r="R182" s="109"/>
    </row>
    <row r="183" spans="1:18" s="4" customFormat="1" ht="15" customHeight="1" outlineLevel="2" x14ac:dyDescent="0.25">
      <c r="A183" s="56"/>
      <c r="B183" s="18"/>
      <c r="C183" s="93" t="s">
        <v>76</v>
      </c>
      <c r="D183" s="147"/>
      <c r="E183" s="15" t="s">
        <v>8</v>
      </c>
      <c r="F183" s="31"/>
      <c r="G183" s="31"/>
      <c r="H183" s="31"/>
      <c r="I183" s="31"/>
      <c r="J183" s="31"/>
      <c r="K183" s="31"/>
      <c r="L183" s="31"/>
      <c r="M183" s="26">
        <v>5898</v>
      </c>
      <c r="N183" s="26">
        <v>7495</v>
      </c>
      <c r="O183" s="26">
        <v>6731</v>
      </c>
      <c r="P183" s="39">
        <v>6130</v>
      </c>
      <c r="Q183" s="66">
        <v>5642</v>
      </c>
      <c r="R183" s="109"/>
    </row>
    <row r="184" spans="1:18" s="4" customFormat="1" ht="15" customHeight="1" outlineLevel="2" x14ac:dyDescent="0.25">
      <c r="A184" s="56"/>
      <c r="B184" s="18"/>
      <c r="C184" s="93" t="s">
        <v>77</v>
      </c>
      <c r="D184" s="147"/>
      <c r="E184" s="15" t="s">
        <v>8</v>
      </c>
      <c r="F184" s="31"/>
      <c r="G184" s="31"/>
      <c r="H184" s="31"/>
      <c r="I184" s="31"/>
      <c r="J184" s="31"/>
      <c r="K184" s="31"/>
      <c r="L184" s="31"/>
      <c r="M184" s="26">
        <v>7272</v>
      </c>
      <c r="N184" s="26">
        <v>8060</v>
      </c>
      <c r="O184" s="26">
        <v>7521</v>
      </c>
      <c r="P184" s="39">
        <v>7810</v>
      </c>
      <c r="Q184" s="66">
        <v>6817</v>
      </c>
      <c r="R184" s="109"/>
    </row>
    <row r="185" spans="1:18" s="4" customFormat="1" ht="15" customHeight="1" outlineLevel="2" x14ac:dyDescent="0.25">
      <c r="A185" s="56"/>
      <c r="B185" s="18"/>
      <c r="C185" s="93" t="s">
        <v>78</v>
      </c>
      <c r="D185" s="147"/>
      <c r="E185" s="15" t="s">
        <v>8</v>
      </c>
      <c r="F185" s="31"/>
      <c r="G185" s="31"/>
      <c r="H185" s="31"/>
      <c r="I185" s="31"/>
      <c r="J185" s="31"/>
      <c r="K185" s="31"/>
      <c r="L185" s="31"/>
      <c r="M185" s="26">
        <v>7438</v>
      </c>
      <c r="N185" s="26">
        <v>8060</v>
      </c>
      <c r="O185" s="26">
        <v>7521</v>
      </c>
      <c r="P185" s="39">
        <v>6330</v>
      </c>
      <c r="Q185" s="66">
        <v>6904</v>
      </c>
      <c r="R185" s="109"/>
    </row>
    <row r="186" spans="1:18" ht="15" customHeight="1" outlineLevel="1" x14ac:dyDescent="0.25">
      <c r="A186" s="54"/>
      <c r="B186" s="17" t="s">
        <v>64</v>
      </c>
      <c r="C186" s="1" t="s">
        <v>45</v>
      </c>
      <c r="D186" s="147" t="s">
        <v>32</v>
      </c>
      <c r="E186" s="19" t="s">
        <v>11</v>
      </c>
      <c r="F186" s="31"/>
      <c r="G186" s="31"/>
      <c r="H186" s="31"/>
      <c r="I186" s="26">
        <v>29771</v>
      </c>
      <c r="J186" s="31"/>
      <c r="K186" s="31"/>
      <c r="L186" s="31"/>
      <c r="M186" s="31"/>
      <c r="N186" s="31"/>
      <c r="O186" s="31"/>
      <c r="P186" s="27">
        <v>989</v>
      </c>
      <c r="Q186" s="66">
        <v>0</v>
      </c>
    </row>
    <row r="187" spans="1:18" s="4" customFormat="1" ht="15" customHeight="1" outlineLevel="1" x14ac:dyDescent="0.25">
      <c r="A187" s="54"/>
      <c r="B187" s="94" t="s">
        <v>65</v>
      </c>
      <c r="C187" s="10" t="s">
        <v>48</v>
      </c>
      <c r="D187" s="96" t="s">
        <v>32</v>
      </c>
      <c r="E187" s="10" t="s">
        <v>12</v>
      </c>
      <c r="F187" s="26" t="s">
        <v>102</v>
      </c>
      <c r="G187" s="26" t="s">
        <v>102</v>
      </c>
      <c r="H187" s="26" t="s">
        <v>102</v>
      </c>
      <c r="I187" s="35">
        <v>23720</v>
      </c>
      <c r="J187" s="35">
        <v>23720</v>
      </c>
      <c r="K187" s="35">
        <v>23720</v>
      </c>
      <c r="L187" s="35">
        <v>30050</v>
      </c>
      <c r="M187" s="35">
        <v>30050</v>
      </c>
      <c r="N187" s="35">
        <v>30050</v>
      </c>
      <c r="O187" s="35">
        <v>30050</v>
      </c>
      <c r="P187" s="35">
        <v>30050</v>
      </c>
      <c r="Q187" s="67">
        <v>30050</v>
      </c>
      <c r="R187" s="113" t="s">
        <v>87</v>
      </c>
    </row>
    <row r="188" spans="1:18" ht="15" customHeight="1" outlineLevel="1" thickBot="1" x14ac:dyDescent="0.3">
      <c r="A188" s="59"/>
      <c r="B188" s="73" t="s">
        <v>6</v>
      </c>
      <c r="C188" s="174" t="s">
        <v>9</v>
      </c>
      <c r="D188" s="106" t="s">
        <v>32</v>
      </c>
      <c r="E188" s="74" t="s">
        <v>8</v>
      </c>
      <c r="F188" s="62"/>
      <c r="G188" s="62"/>
      <c r="H188" s="62"/>
      <c r="I188" s="62"/>
      <c r="J188" s="62"/>
      <c r="K188" s="62"/>
      <c r="L188" s="62"/>
      <c r="M188" s="62"/>
      <c r="N188" s="64">
        <v>139637</v>
      </c>
      <c r="O188" s="64">
        <v>256245</v>
      </c>
      <c r="P188" s="64">
        <v>227635</v>
      </c>
      <c r="Q188" s="70">
        <v>126439</v>
      </c>
    </row>
    <row r="189" spans="1:18" s="4" customFormat="1" ht="15" customHeight="1" outlineLevel="1" x14ac:dyDescent="0.25">
      <c r="A189" s="14"/>
      <c r="B189" s="7"/>
      <c r="C189" s="7"/>
      <c r="D189" s="14"/>
      <c r="E189" s="7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109"/>
    </row>
    <row r="190" spans="1:18" s="4" customFormat="1" ht="15" customHeight="1" outlineLevel="1" thickBot="1" x14ac:dyDescent="0.3">
      <c r="A190" s="221" t="s">
        <v>58</v>
      </c>
      <c r="B190" s="221"/>
      <c r="C190" s="221"/>
      <c r="D190" s="221"/>
      <c r="E190" s="221"/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113"/>
    </row>
    <row r="191" spans="1:18" s="4" customFormat="1" ht="15" customHeight="1" outlineLevel="1" x14ac:dyDescent="0.25">
      <c r="A191" s="222" t="s">
        <v>59</v>
      </c>
      <c r="B191" s="224" t="s">
        <v>60</v>
      </c>
      <c r="C191" s="224"/>
      <c r="D191" s="226" t="s">
        <v>62</v>
      </c>
      <c r="E191" s="227" t="s">
        <v>40</v>
      </c>
      <c r="F191" s="228" t="s">
        <v>41</v>
      </c>
      <c r="G191" s="228"/>
      <c r="H191" s="228"/>
      <c r="I191" s="228"/>
      <c r="J191" s="228"/>
      <c r="K191" s="228"/>
      <c r="L191" s="228"/>
      <c r="M191" s="228"/>
      <c r="N191" s="228"/>
      <c r="O191" s="228"/>
      <c r="P191" s="228"/>
      <c r="Q191" s="229"/>
      <c r="R191" s="113"/>
    </row>
    <row r="192" spans="1:18" s="4" customFormat="1" ht="15" customHeight="1" outlineLevel="1" x14ac:dyDescent="0.25">
      <c r="A192" s="223"/>
      <c r="B192" s="225"/>
      <c r="C192" s="225"/>
      <c r="D192" s="206"/>
      <c r="E192" s="207"/>
      <c r="F192" s="207" t="s">
        <v>0</v>
      </c>
      <c r="G192" s="207">
        <v>2008</v>
      </c>
      <c r="H192" s="207">
        <v>2009</v>
      </c>
      <c r="I192" s="207">
        <v>2010</v>
      </c>
      <c r="J192" s="207">
        <v>2011</v>
      </c>
      <c r="K192" s="207">
        <v>2012</v>
      </c>
      <c r="L192" s="207">
        <v>2013</v>
      </c>
      <c r="M192" s="207">
        <v>2014</v>
      </c>
      <c r="N192" s="207">
        <v>2015</v>
      </c>
      <c r="O192" s="207">
        <v>2016</v>
      </c>
      <c r="P192" s="207">
        <v>2017</v>
      </c>
      <c r="Q192" s="233">
        <v>2018</v>
      </c>
      <c r="R192" s="113"/>
    </row>
    <row r="193" spans="1:18" s="4" customFormat="1" ht="15" customHeight="1" outlineLevel="1" x14ac:dyDescent="0.25">
      <c r="A193" s="223"/>
      <c r="B193" s="225"/>
      <c r="C193" s="225"/>
      <c r="D193" s="206"/>
      <c r="E193" s="207"/>
      <c r="F193" s="207"/>
      <c r="G193" s="207"/>
      <c r="H193" s="207"/>
      <c r="I193" s="207"/>
      <c r="J193" s="207"/>
      <c r="K193" s="207"/>
      <c r="L193" s="207"/>
      <c r="M193" s="207"/>
      <c r="N193" s="207"/>
      <c r="O193" s="207"/>
      <c r="P193" s="207"/>
      <c r="Q193" s="233"/>
      <c r="R193" s="113"/>
    </row>
    <row r="194" spans="1:18" s="4" customFormat="1" ht="15" customHeight="1" outlineLevel="1" x14ac:dyDescent="0.25">
      <c r="A194" s="54"/>
      <c r="B194" s="7"/>
      <c r="C194" s="7"/>
      <c r="D194" s="146"/>
      <c r="E194" s="7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71"/>
      <c r="R194" s="113"/>
    </row>
    <row r="195" spans="1:18" s="4" customFormat="1" ht="15" customHeight="1" outlineLevel="1" x14ac:dyDescent="0.3">
      <c r="A195" s="52" t="s">
        <v>119</v>
      </c>
      <c r="B195" s="21"/>
      <c r="C195" s="21"/>
      <c r="D195" s="170" t="s">
        <v>111</v>
      </c>
      <c r="E195" s="9" t="s">
        <v>13</v>
      </c>
      <c r="F195" s="31"/>
      <c r="G195" s="34">
        <v>4946</v>
      </c>
      <c r="H195" s="34">
        <v>4946</v>
      </c>
      <c r="I195" s="34">
        <v>4946</v>
      </c>
      <c r="J195" s="34">
        <v>4946</v>
      </c>
      <c r="K195" s="34">
        <v>4946</v>
      </c>
      <c r="L195" s="34">
        <v>4946</v>
      </c>
      <c r="M195" s="34">
        <v>4946</v>
      </c>
      <c r="N195" s="34">
        <v>4946</v>
      </c>
      <c r="O195" s="34">
        <v>4946</v>
      </c>
      <c r="P195" s="34">
        <v>4946</v>
      </c>
      <c r="Q195" s="53">
        <v>4946</v>
      </c>
      <c r="R195" s="109" t="s">
        <v>82</v>
      </c>
    </row>
    <row r="196" spans="1:18" s="4" customFormat="1" ht="15" customHeight="1" outlineLevel="1" x14ac:dyDescent="0.3">
      <c r="A196" s="52" t="s">
        <v>120</v>
      </c>
      <c r="B196" s="7"/>
      <c r="C196" s="7"/>
      <c r="D196" s="146"/>
      <c r="E196" s="7"/>
      <c r="F196" s="32"/>
      <c r="G196" s="33"/>
      <c r="H196" s="33"/>
      <c r="I196" s="32"/>
      <c r="J196" s="32"/>
      <c r="K196" s="32"/>
      <c r="L196" s="32"/>
      <c r="M196" s="32"/>
      <c r="N196" s="32"/>
      <c r="O196" s="32"/>
      <c r="P196" s="32"/>
      <c r="Q196" s="71"/>
      <c r="R196" s="109"/>
    </row>
    <row r="197" spans="1:18" ht="15" customHeight="1" outlineLevel="1" x14ac:dyDescent="0.25">
      <c r="A197" s="56"/>
      <c r="B197" s="1" t="s">
        <v>63</v>
      </c>
      <c r="C197" s="1" t="s">
        <v>1</v>
      </c>
      <c r="D197" s="147" t="s">
        <v>50</v>
      </c>
      <c r="E197" s="15" t="s">
        <v>8</v>
      </c>
      <c r="F197" s="31"/>
      <c r="G197" s="31"/>
      <c r="H197" s="31"/>
      <c r="I197" s="31"/>
      <c r="J197" s="31"/>
      <c r="K197" s="31"/>
      <c r="L197" s="31"/>
      <c r="M197" s="31"/>
      <c r="N197" s="26">
        <f t="shared" ref="N197:O197" si="12">SUM(N198:N209)</f>
        <v>138873</v>
      </c>
      <c r="O197" s="26">
        <f t="shared" si="12"/>
        <v>146025</v>
      </c>
      <c r="P197" s="26">
        <f>SUM(P198:P209)</f>
        <v>222236</v>
      </c>
      <c r="Q197" s="58">
        <f>SUM(Q198:Q209)</f>
        <v>293303</v>
      </c>
    </row>
    <row r="198" spans="1:18" s="4" customFormat="1" ht="15" customHeight="1" outlineLevel="2" x14ac:dyDescent="0.25">
      <c r="A198" s="56"/>
      <c r="B198" s="18"/>
      <c r="C198" s="93" t="s">
        <v>67</v>
      </c>
      <c r="D198" s="147"/>
      <c r="E198" s="15" t="s">
        <v>8</v>
      </c>
      <c r="F198" s="31"/>
      <c r="G198" s="31"/>
      <c r="H198" s="31"/>
      <c r="I198" s="31"/>
      <c r="J198" s="31"/>
      <c r="K198" s="31"/>
      <c r="L198" s="31"/>
      <c r="M198" s="31"/>
      <c r="N198" s="35">
        <v>11628</v>
      </c>
      <c r="O198" s="35">
        <v>12279</v>
      </c>
      <c r="P198" s="35">
        <v>13479</v>
      </c>
      <c r="Q198" s="81">
        <v>151198</v>
      </c>
      <c r="R198" s="109"/>
    </row>
    <row r="199" spans="1:18" s="4" customFormat="1" ht="15" customHeight="1" outlineLevel="2" x14ac:dyDescent="0.25">
      <c r="A199" s="56"/>
      <c r="B199" s="18"/>
      <c r="C199" s="93" t="s">
        <v>68</v>
      </c>
      <c r="D199" s="147"/>
      <c r="E199" s="15" t="s">
        <v>8</v>
      </c>
      <c r="F199" s="31"/>
      <c r="G199" s="31"/>
      <c r="H199" s="31"/>
      <c r="I199" s="31"/>
      <c r="J199" s="31"/>
      <c r="K199" s="31"/>
      <c r="L199" s="31"/>
      <c r="M199" s="31"/>
      <c r="N199" s="35">
        <v>10604</v>
      </c>
      <c r="O199" s="35">
        <v>11309</v>
      </c>
      <c r="P199" s="35">
        <v>11169</v>
      </c>
      <c r="Q199" s="66">
        <v>12008</v>
      </c>
      <c r="R199" s="109"/>
    </row>
    <row r="200" spans="1:18" s="4" customFormat="1" ht="15" customHeight="1" outlineLevel="2" x14ac:dyDescent="0.25">
      <c r="A200" s="56"/>
      <c r="B200" s="18"/>
      <c r="C200" s="93" t="s">
        <v>69</v>
      </c>
      <c r="D200" s="147"/>
      <c r="E200" s="15" t="s">
        <v>8</v>
      </c>
      <c r="F200" s="31"/>
      <c r="G200" s="31"/>
      <c r="H200" s="31"/>
      <c r="I200" s="31"/>
      <c r="J200" s="31"/>
      <c r="K200" s="31"/>
      <c r="L200" s="31"/>
      <c r="M200" s="31"/>
      <c r="N200" s="35">
        <v>10985</v>
      </c>
      <c r="O200" s="35">
        <v>11212</v>
      </c>
      <c r="P200" s="35">
        <v>11054</v>
      </c>
      <c r="Q200" s="66">
        <v>12309</v>
      </c>
      <c r="R200" s="109"/>
    </row>
    <row r="201" spans="1:18" s="4" customFormat="1" ht="15" customHeight="1" outlineLevel="2" x14ac:dyDescent="0.25">
      <c r="A201" s="56"/>
      <c r="B201" s="18"/>
      <c r="C201" s="93" t="s">
        <v>70</v>
      </c>
      <c r="D201" s="147"/>
      <c r="E201" s="15" t="s">
        <v>8</v>
      </c>
      <c r="F201" s="31"/>
      <c r="G201" s="31"/>
      <c r="H201" s="31"/>
      <c r="I201" s="31"/>
      <c r="J201" s="31"/>
      <c r="K201" s="31"/>
      <c r="L201" s="31"/>
      <c r="M201" s="31"/>
      <c r="N201" s="35">
        <v>9421</v>
      </c>
      <c r="O201" s="35">
        <v>9565</v>
      </c>
      <c r="P201" s="35">
        <v>9776</v>
      </c>
      <c r="Q201" s="66">
        <v>10043</v>
      </c>
      <c r="R201" s="109"/>
    </row>
    <row r="202" spans="1:18" s="4" customFormat="1" ht="15" customHeight="1" outlineLevel="2" x14ac:dyDescent="0.25">
      <c r="A202" s="56"/>
      <c r="B202" s="18"/>
      <c r="C202" s="93" t="s">
        <v>71</v>
      </c>
      <c r="D202" s="147"/>
      <c r="E202" s="15" t="s">
        <v>8</v>
      </c>
      <c r="F202" s="31"/>
      <c r="G202" s="31"/>
      <c r="H202" s="31"/>
      <c r="I202" s="31"/>
      <c r="J202" s="31"/>
      <c r="K202" s="31"/>
      <c r="L202" s="31"/>
      <c r="M202" s="31"/>
      <c r="N202" s="35">
        <v>8977</v>
      </c>
      <c r="O202" s="35">
        <v>10874</v>
      </c>
      <c r="P202" s="35">
        <v>12008</v>
      </c>
      <c r="Q202" s="66">
        <v>12752</v>
      </c>
      <c r="R202" s="109"/>
    </row>
    <row r="203" spans="1:18" s="4" customFormat="1" ht="15" customHeight="1" outlineLevel="2" x14ac:dyDescent="0.25">
      <c r="A203" s="56"/>
      <c r="B203" s="18"/>
      <c r="C203" s="93" t="s">
        <v>72</v>
      </c>
      <c r="D203" s="147"/>
      <c r="E203" s="15" t="s">
        <v>8</v>
      </c>
      <c r="F203" s="31"/>
      <c r="G203" s="31"/>
      <c r="H203" s="31"/>
      <c r="I203" s="31"/>
      <c r="J203" s="31"/>
      <c r="K203" s="31"/>
      <c r="L203" s="31"/>
      <c r="M203" s="31"/>
      <c r="N203" s="35">
        <v>11614</v>
      </c>
      <c r="O203" s="35">
        <v>12737</v>
      </c>
      <c r="P203" s="35">
        <v>14533</v>
      </c>
      <c r="Q203" s="66">
        <v>15038</v>
      </c>
      <c r="R203" s="109"/>
    </row>
    <row r="204" spans="1:18" s="4" customFormat="1" ht="15" customHeight="1" outlineLevel="2" x14ac:dyDescent="0.25">
      <c r="A204" s="56"/>
      <c r="B204" s="18"/>
      <c r="C204" s="93" t="s">
        <v>73</v>
      </c>
      <c r="D204" s="147"/>
      <c r="E204" s="15" t="s">
        <v>8</v>
      </c>
      <c r="F204" s="31"/>
      <c r="G204" s="31"/>
      <c r="H204" s="31"/>
      <c r="I204" s="31"/>
      <c r="J204" s="31"/>
      <c r="K204" s="31"/>
      <c r="L204" s="31"/>
      <c r="M204" s="31"/>
      <c r="N204" s="35">
        <v>16700</v>
      </c>
      <c r="O204" s="35">
        <v>15326</v>
      </c>
      <c r="P204" s="35">
        <v>86132</v>
      </c>
      <c r="Q204" s="66">
        <v>15575</v>
      </c>
      <c r="R204" s="109"/>
    </row>
    <row r="205" spans="1:18" s="4" customFormat="1" ht="15" customHeight="1" outlineLevel="2" x14ac:dyDescent="0.25">
      <c r="A205" s="56"/>
      <c r="B205" s="18"/>
      <c r="C205" s="93" t="s">
        <v>74</v>
      </c>
      <c r="D205" s="147"/>
      <c r="E205" s="15" t="s">
        <v>8</v>
      </c>
      <c r="F205" s="31"/>
      <c r="G205" s="31"/>
      <c r="H205" s="31"/>
      <c r="I205" s="31"/>
      <c r="J205" s="31"/>
      <c r="K205" s="31"/>
      <c r="L205" s="31"/>
      <c r="M205" s="31"/>
      <c r="N205" s="35">
        <v>14215</v>
      </c>
      <c r="O205" s="35">
        <v>14672</v>
      </c>
      <c r="P205" s="35">
        <v>15495</v>
      </c>
      <c r="Q205" s="66">
        <v>15659</v>
      </c>
      <c r="R205" s="109"/>
    </row>
    <row r="206" spans="1:18" s="4" customFormat="1" ht="15" customHeight="1" outlineLevel="2" x14ac:dyDescent="0.25">
      <c r="A206" s="56"/>
      <c r="B206" s="18"/>
      <c r="C206" s="93" t="s">
        <v>75</v>
      </c>
      <c r="D206" s="147"/>
      <c r="E206" s="15" t="s">
        <v>8</v>
      </c>
      <c r="F206" s="31"/>
      <c r="G206" s="31"/>
      <c r="H206" s="31"/>
      <c r="I206" s="31"/>
      <c r="J206" s="31"/>
      <c r="K206" s="31"/>
      <c r="L206" s="31"/>
      <c r="M206" s="31"/>
      <c r="N206" s="35">
        <v>11614</v>
      </c>
      <c r="O206" s="35">
        <v>13046</v>
      </c>
      <c r="P206" s="35">
        <v>11867</v>
      </c>
      <c r="Q206" s="66">
        <v>12788</v>
      </c>
      <c r="R206" s="109"/>
    </row>
    <row r="207" spans="1:18" s="4" customFormat="1" ht="15" customHeight="1" outlineLevel="2" x14ac:dyDescent="0.25">
      <c r="A207" s="56"/>
      <c r="B207" s="18"/>
      <c r="C207" s="93" t="s">
        <v>76</v>
      </c>
      <c r="D207" s="147"/>
      <c r="E207" s="15" t="s">
        <v>8</v>
      </c>
      <c r="F207" s="31"/>
      <c r="G207" s="31"/>
      <c r="H207" s="31"/>
      <c r="I207" s="31"/>
      <c r="J207" s="31"/>
      <c r="K207" s="31"/>
      <c r="L207" s="31"/>
      <c r="M207" s="31"/>
      <c r="N207" s="35">
        <v>10718</v>
      </c>
      <c r="O207" s="35">
        <v>11395</v>
      </c>
      <c r="P207" s="35">
        <v>12156</v>
      </c>
      <c r="Q207" s="66">
        <v>11198</v>
      </c>
      <c r="R207" s="109"/>
    </row>
    <row r="208" spans="1:18" s="4" customFormat="1" ht="15" customHeight="1" outlineLevel="2" x14ac:dyDescent="0.25">
      <c r="A208" s="56"/>
      <c r="B208" s="18"/>
      <c r="C208" s="93" t="s">
        <v>77</v>
      </c>
      <c r="D208" s="147"/>
      <c r="E208" s="15" t="s">
        <v>8</v>
      </c>
      <c r="F208" s="31"/>
      <c r="G208" s="31"/>
      <c r="H208" s="31"/>
      <c r="I208" s="31"/>
      <c r="J208" s="31"/>
      <c r="K208" s="31"/>
      <c r="L208" s="31"/>
      <c r="M208" s="31"/>
      <c r="N208" s="35">
        <v>10699</v>
      </c>
      <c r="O208" s="35">
        <v>11207</v>
      </c>
      <c r="P208" s="35">
        <v>11535</v>
      </c>
      <c r="Q208" s="66">
        <v>11290</v>
      </c>
      <c r="R208" s="109"/>
    </row>
    <row r="209" spans="1:18" s="4" customFormat="1" ht="15" customHeight="1" outlineLevel="2" x14ac:dyDescent="0.25">
      <c r="A209" s="56"/>
      <c r="B209" s="18"/>
      <c r="C209" s="93" t="s">
        <v>78</v>
      </c>
      <c r="D209" s="147"/>
      <c r="E209" s="15" t="s">
        <v>8</v>
      </c>
      <c r="F209" s="31"/>
      <c r="G209" s="31"/>
      <c r="H209" s="31"/>
      <c r="I209" s="31"/>
      <c r="J209" s="31"/>
      <c r="K209" s="31"/>
      <c r="L209" s="31"/>
      <c r="M209" s="31"/>
      <c r="N209" s="35">
        <v>11698</v>
      </c>
      <c r="O209" s="35">
        <v>12403</v>
      </c>
      <c r="P209" s="35">
        <v>13032</v>
      </c>
      <c r="Q209" s="66">
        <v>13445</v>
      </c>
      <c r="R209" s="109"/>
    </row>
    <row r="210" spans="1:18" ht="15" customHeight="1" outlineLevel="1" x14ac:dyDescent="0.25">
      <c r="A210" s="54"/>
      <c r="B210" s="17" t="s">
        <v>64</v>
      </c>
      <c r="C210" s="1" t="s">
        <v>49</v>
      </c>
      <c r="D210" s="147" t="s">
        <v>50</v>
      </c>
      <c r="E210" s="15" t="s">
        <v>14</v>
      </c>
      <c r="F210" s="31"/>
      <c r="G210" s="31"/>
      <c r="H210" s="31"/>
      <c r="I210" s="26">
        <v>30000</v>
      </c>
      <c r="J210" s="31"/>
      <c r="K210" s="31"/>
      <c r="L210" s="31"/>
      <c r="M210" s="31"/>
      <c r="N210" s="35"/>
      <c r="O210" s="35"/>
      <c r="P210" s="27">
        <v>20000</v>
      </c>
      <c r="Q210" s="66">
        <v>21000</v>
      </c>
    </row>
    <row r="211" spans="1:18" s="4" customFormat="1" ht="15" customHeight="1" outlineLevel="1" thickBot="1" x14ac:dyDescent="0.3">
      <c r="A211" s="59"/>
      <c r="B211" s="101" t="s">
        <v>65</v>
      </c>
      <c r="C211" s="78" t="s">
        <v>48</v>
      </c>
      <c r="D211" s="98" t="s">
        <v>50</v>
      </c>
      <c r="E211" s="78" t="s">
        <v>12</v>
      </c>
      <c r="F211" s="62"/>
      <c r="G211" s="62"/>
      <c r="H211" s="62"/>
      <c r="I211" s="79">
        <v>0</v>
      </c>
      <c r="J211" s="79">
        <v>0</v>
      </c>
      <c r="K211" s="79">
        <v>70000</v>
      </c>
      <c r="L211" s="79">
        <v>70000</v>
      </c>
      <c r="M211" s="79">
        <v>70000</v>
      </c>
      <c r="N211" s="79">
        <v>70000</v>
      </c>
      <c r="O211" s="79">
        <v>70000</v>
      </c>
      <c r="P211" s="79">
        <v>70000</v>
      </c>
      <c r="Q211" s="80">
        <v>70000</v>
      </c>
      <c r="R211" s="109"/>
    </row>
    <row r="212" spans="1:18" ht="15" customHeight="1" outlineLevel="1" x14ac:dyDescent="0.25">
      <c r="A212" s="14"/>
      <c r="B212" s="7"/>
      <c r="C212" s="7"/>
      <c r="D212" s="14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</row>
    <row r="213" spans="1:18" s="4" customFormat="1" ht="15" customHeight="1" outlineLevel="1" thickBot="1" x14ac:dyDescent="0.3">
      <c r="A213" s="221" t="s">
        <v>58</v>
      </c>
      <c r="B213" s="221"/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113"/>
    </row>
    <row r="214" spans="1:18" s="4" customFormat="1" ht="15" customHeight="1" outlineLevel="1" x14ac:dyDescent="0.25">
      <c r="A214" s="222" t="s">
        <v>59</v>
      </c>
      <c r="B214" s="224" t="s">
        <v>60</v>
      </c>
      <c r="C214" s="224"/>
      <c r="D214" s="226" t="s">
        <v>62</v>
      </c>
      <c r="E214" s="227" t="s">
        <v>40</v>
      </c>
      <c r="F214" s="228" t="s">
        <v>41</v>
      </c>
      <c r="G214" s="228"/>
      <c r="H214" s="228"/>
      <c r="I214" s="228"/>
      <c r="J214" s="228"/>
      <c r="K214" s="228"/>
      <c r="L214" s="228"/>
      <c r="M214" s="228"/>
      <c r="N214" s="228"/>
      <c r="O214" s="228"/>
      <c r="P214" s="228"/>
      <c r="Q214" s="229"/>
      <c r="R214" s="113"/>
    </row>
    <row r="215" spans="1:18" s="4" customFormat="1" ht="15" customHeight="1" outlineLevel="1" x14ac:dyDescent="0.25">
      <c r="A215" s="223"/>
      <c r="B215" s="225"/>
      <c r="C215" s="225"/>
      <c r="D215" s="206"/>
      <c r="E215" s="207"/>
      <c r="F215" s="207" t="s">
        <v>0</v>
      </c>
      <c r="G215" s="207">
        <v>2008</v>
      </c>
      <c r="H215" s="207">
        <v>2009</v>
      </c>
      <c r="I215" s="207">
        <v>2010</v>
      </c>
      <c r="J215" s="207">
        <v>2011</v>
      </c>
      <c r="K215" s="207">
        <v>2012</v>
      </c>
      <c r="L215" s="207">
        <v>2013</v>
      </c>
      <c r="M215" s="207">
        <v>2014</v>
      </c>
      <c r="N215" s="207">
        <v>2015</v>
      </c>
      <c r="O215" s="207">
        <v>2016</v>
      </c>
      <c r="P215" s="207">
        <v>2017</v>
      </c>
      <c r="Q215" s="233">
        <v>2018</v>
      </c>
      <c r="R215" s="113"/>
    </row>
    <row r="216" spans="1:18" s="4" customFormat="1" ht="15" customHeight="1" outlineLevel="1" x14ac:dyDescent="0.25">
      <c r="A216" s="223"/>
      <c r="B216" s="225"/>
      <c r="C216" s="225"/>
      <c r="D216" s="206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33"/>
      <c r="R216" s="113"/>
    </row>
    <row r="217" spans="1:18" s="4" customFormat="1" ht="15" customHeight="1" outlineLevel="1" x14ac:dyDescent="0.25">
      <c r="A217" s="54"/>
      <c r="B217" s="7"/>
      <c r="C217" s="7"/>
      <c r="D217" s="146"/>
      <c r="E217" s="7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71"/>
      <c r="R217" s="113"/>
    </row>
    <row r="218" spans="1:18" s="4" customFormat="1" ht="15" customHeight="1" outlineLevel="1" x14ac:dyDescent="0.3">
      <c r="A218" s="52" t="s">
        <v>121</v>
      </c>
      <c r="B218" s="7"/>
      <c r="C218" s="7"/>
      <c r="D218" s="234" t="s">
        <v>111</v>
      </c>
      <c r="E218" s="9" t="s">
        <v>13</v>
      </c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53">
        <v>40378</v>
      </c>
      <c r="R218" s="109" t="s">
        <v>81</v>
      </c>
    </row>
    <row r="219" spans="1:18" s="4" customFormat="1" ht="15" customHeight="1" outlineLevel="1" x14ac:dyDescent="0.3">
      <c r="A219" s="52" t="s">
        <v>122</v>
      </c>
      <c r="B219" s="21"/>
      <c r="C219" s="21"/>
      <c r="D219" s="234"/>
      <c r="E219" s="9" t="s">
        <v>13</v>
      </c>
      <c r="F219" s="31"/>
      <c r="G219" s="34">
        <v>32527</v>
      </c>
      <c r="H219" s="34">
        <v>32527</v>
      </c>
      <c r="I219" s="34">
        <v>32527</v>
      </c>
      <c r="J219" s="34">
        <v>32527</v>
      </c>
      <c r="K219" s="34">
        <v>32527</v>
      </c>
      <c r="L219" s="34">
        <v>32527</v>
      </c>
      <c r="M219" s="34">
        <v>32527</v>
      </c>
      <c r="N219" s="34">
        <v>32527</v>
      </c>
      <c r="O219" s="34">
        <v>32527</v>
      </c>
      <c r="P219" s="34">
        <v>32527</v>
      </c>
      <c r="Q219" s="53">
        <v>32527</v>
      </c>
      <c r="R219" s="109" t="s">
        <v>82</v>
      </c>
    </row>
    <row r="220" spans="1:18" s="4" customFormat="1" ht="15" customHeight="1" outlineLevel="1" x14ac:dyDescent="0.25">
      <c r="A220" s="54"/>
      <c r="B220" s="7"/>
      <c r="C220" s="7"/>
      <c r="D220" s="146"/>
      <c r="E220" s="7"/>
      <c r="F220" s="32"/>
      <c r="G220" s="33"/>
      <c r="H220" s="33"/>
      <c r="I220" s="32"/>
      <c r="J220" s="32"/>
      <c r="K220" s="32"/>
      <c r="L220" s="32"/>
      <c r="M220" s="32"/>
      <c r="N220" s="32"/>
      <c r="O220" s="32"/>
      <c r="P220" s="32"/>
      <c r="Q220" s="71"/>
      <c r="R220" s="109"/>
    </row>
    <row r="221" spans="1:18" s="4" customFormat="1" ht="15" customHeight="1" outlineLevel="1" x14ac:dyDescent="0.25">
      <c r="A221" s="56"/>
      <c r="B221" s="1" t="s">
        <v>63</v>
      </c>
      <c r="C221" s="1" t="s">
        <v>1</v>
      </c>
      <c r="D221" s="96" t="s">
        <v>42</v>
      </c>
      <c r="E221" s="1" t="s">
        <v>8</v>
      </c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145"/>
      <c r="R221" s="109" t="s">
        <v>105</v>
      </c>
    </row>
    <row r="222" spans="1:18" s="4" customFormat="1" ht="15" customHeight="1" outlineLevel="1" x14ac:dyDescent="0.25">
      <c r="A222" s="54"/>
      <c r="B222" s="1" t="s">
        <v>64</v>
      </c>
      <c r="C222" s="1" t="s">
        <v>45</v>
      </c>
      <c r="D222" s="96" t="s">
        <v>42</v>
      </c>
      <c r="E222" s="10" t="s">
        <v>11</v>
      </c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145"/>
      <c r="R222" s="109" t="s">
        <v>89</v>
      </c>
    </row>
    <row r="223" spans="1:18" s="4" customFormat="1" ht="15" customHeight="1" outlineLevel="1" x14ac:dyDescent="0.25">
      <c r="A223" s="54"/>
      <c r="B223" s="1" t="s">
        <v>65</v>
      </c>
      <c r="C223" s="10" t="s">
        <v>48</v>
      </c>
      <c r="D223" s="96" t="s">
        <v>42</v>
      </c>
      <c r="E223" s="10" t="s">
        <v>12</v>
      </c>
      <c r="F223" s="31"/>
      <c r="G223" s="31"/>
      <c r="H223" s="31"/>
      <c r="I223" s="38">
        <v>0</v>
      </c>
      <c r="J223" s="38">
        <v>0</v>
      </c>
      <c r="K223" s="38">
        <v>0</v>
      </c>
      <c r="L223" s="38">
        <v>300000</v>
      </c>
      <c r="M223" s="38">
        <v>300000</v>
      </c>
      <c r="N223" s="38">
        <v>300000</v>
      </c>
      <c r="O223" s="38">
        <v>300000</v>
      </c>
      <c r="P223" s="38">
        <v>300000</v>
      </c>
      <c r="Q223" s="67">
        <v>300000</v>
      </c>
      <c r="R223" s="109" t="s">
        <v>100</v>
      </c>
    </row>
    <row r="224" spans="1:18" s="4" customFormat="1" ht="15" customHeight="1" outlineLevel="1" x14ac:dyDescent="0.25">
      <c r="A224" s="54"/>
      <c r="B224" s="1" t="s">
        <v>66</v>
      </c>
      <c r="C224" s="10"/>
      <c r="D224" s="96"/>
      <c r="E224" s="10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69"/>
      <c r="R224" s="109" t="s">
        <v>90</v>
      </c>
    </row>
    <row r="225" spans="1:18" ht="15" customHeight="1" outlineLevel="1" x14ac:dyDescent="0.25">
      <c r="A225" s="82"/>
      <c r="B225" s="140" t="s">
        <v>23</v>
      </c>
      <c r="C225" s="141" t="s">
        <v>37</v>
      </c>
      <c r="D225" s="142" t="s">
        <v>42</v>
      </c>
      <c r="E225" s="92" t="s">
        <v>8</v>
      </c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4">
        <v>137.30000000000001</v>
      </c>
      <c r="R225" s="113"/>
    </row>
    <row r="226" spans="1:18" ht="15" customHeight="1" outlineLevel="1" thickBot="1" x14ac:dyDescent="0.3">
      <c r="A226" s="102"/>
      <c r="B226" s="83" t="s">
        <v>24</v>
      </c>
      <c r="C226" s="84" t="s">
        <v>36</v>
      </c>
      <c r="D226" s="100" t="s">
        <v>42</v>
      </c>
      <c r="E226" s="60" t="s">
        <v>34</v>
      </c>
      <c r="F226" s="103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5">
        <v>8.1999999999999993</v>
      </c>
      <c r="R226" s="113"/>
    </row>
    <row r="227" spans="1:18" ht="15" customHeight="1" outlineLevel="1" thickBot="1" x14ac:dyDescent="0.3"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</row>
    <row r="228" spans="1:18" ht="15" customHeight="1" outlineLevel="1" x14ac:dyDescent="0.3">
      <c r="A228" s="118" t="s">
        <v>123</v>
      </c>
      <c r="B228" s="119" t="s">
        <v>63</v>
      </c>
      <c r="C228" s="120" t="s">
        <v>1</v>
      </c>
      <c r="D228" s="121"/>
      <c r="E228" s="122" t="s">
        <v>8</v>
      </c>
      <c r="F228" s="123" t="s">
        <v>43</v>
      </c>
      <c r="G228" s="123" t="s">
        <v>43</v>
      </c>
      <c r="H228" s="123" t="s">
        <v>43</v>
      </c>
      <c r="I228" s="123">
        <v>42262</v>
      </c>
      <c r="J228" s="123">
        <v>44938</v>
      </c>
      <c r="K228" s="123">
        <v>43399</v>
      </c>
      <c r="L228" s="123">
        <v>40648</v>
      </c>
      <c r="M228" s="123">
        <v>41569</v>
      </c>
      <c r="N228" s="123">
        <v>40525</v>
      </c>
      <c r="O228" s="123">
        <v>42196</v>
      </c>
      <c r="P228" s="124">
        <v>36907</v>
      </c>
      <c r="Q228" s="125">
        <v>38221</v>
      </c>
      <c r="R228" s="109" t="s">
        <v>91</v>
      </c>
    </row>
    <row r="229" spans="1:18" ht="15" customHeight="1" outlineLevel="1" x14ac:dyDescent="0.3">
      <c r="A229" s="179" t="s">
        <v>124</v>
      </c>
      <c r="B229" s="178" t="s">
        <v>64</v>
      </c>
      <c r="C229" s="126" t="s">
        <v>49</v>
      </c>
      <c r="D229" s="127"/>
      <c r="E229" s="128" t="s">
        <v>14</v>
      </c>
      <c r="F229" s="31"/>
      <c r="G229" s="31"/>
      <c r="H229" s="31"/>
      <c r="I229" s="129">
        <v>120000</v>
      </c>
      <c r="J229" s="31"/>
      <c r="K229" s="31"/>
      <c r="L229" s="31"/>
      <c r="M229" s="31"/>
      <c r="N229" s="31"/>
      <c r="O229" s="31"/>
      <c r="P229" s="130">
        <v>13000</v>
      </c>
      <c r="Q229" s="131">
        <v>9000</v>
      </c>
    </row>
    <row r="230" spans="1:18" ht="15" customHeight="1" outlineLevel="1" thickBot="1" x14ac:dyDescent="0.3">
      <c r="A230" s="132"/>
      <c r="B230" s="133"/>
      <c r="C230" s="134" t="s">
        <v>53</v>
      </c>
      <c r="D230" s="135"/>
      <c r="E230" s="136" t="s">
        <v>14</v>
      </c>
      <c r="F230" s="62"/>
      <c r="G230" s="62"/>
      <c r="H230" s="62"/>
      <c r="I230" s="137">
        <v>83425</v>
      </c>
      <c r="J230" s="62"/>
      <c r="K230" s="62"/>
      <c r="L230" s="62"/>
      <c r="M230" s="62"/>
      <c r="N230" s="62"/>
      <c r="O230" s="62"/>
      <c r="P230" s="138">
        <v>36701</v>
      </c>
      <c r="Q230" s="139">
        <v>34032</v>
      </c>
    </row>
    <row r="232" spans="1:18" s="4" customFormat="1" x14ac:dyDescent="0.25">
      <c r="A232" s="212" t="s">
        <v>108</v>
      </c>
      <c r="B232" s="213"/>
      <c r="C232" s="213"/>
      <c r="D232" s="213"/>
      <c r="E232" s="213"/>
      <c r="F232" s="213"/>
      <c r="G232" s="213"/>
      <c r="H232" s="213"/>
      <c r="I232" s="213"/>
      <c r="J232" s="213"/>
      <c r="K232" s="213"/>
      <c r="L232" s="214"/>
      <c r="M232" s="29"/>
      <c r="N232" s="29"/>
      <c r="O232" s="29"/>
      <c r="P232" s="29"/>
      <c r="Q232" s="29"/>
      <c r="R232" s="109"/>
    </row>
    <row r="233" spans="1:18" x14ac:dyDescent="0.25">
      <c r="A233" s="11"/>
      <c r="B233" s="210" t="s">
        <v>44</v>
      </c>
      <c r="C233" s="210"/>
      <c r="D233" s="210"/>
      <c r="E233" s="210"/>
      <c r="F233" s="210"/>
      <c r="G233" s="210"/>
      <c r="H233" s="210"/>
      <c r="I233" s="210"/>
      <c r="J233" s="210"/>
      <c r="K233" s="210"/>
      <c r="L233" s="210"/>
      <c r="M233" s="95"/>
      <c r="N233" s="95"/>
      <c r="O233" s="95"/>
      <c r="P233" s="95"/>
      <c r="Q233" s="95"/>
    </row>
    <row r="234" spans="1:18" x14ac:dyDescent="0.25">
      <c r="A234" s="24" t="s">
        <v>79</v>
      </c>
      <c r="B234" s="210" t="s">
        <v>80</v>
      </c>
      <c r="C234" s="210"/>
      <c r="D234" s="210"/>
      <c r="E234" s="210"/>
      <c r="F234" s="210"/>
      <c r="G234" s="210"/>
      <c r="H234" s="210"/>
      <c r="I234" s="210"/>
      <c r="J234" s="210"/>
      <c r="K234" s="210"/>
      <c r="L234" s="210"/>
      <c r="M234" s="211"/>
      <c r="N234" s="211"/>
      <c r="O234" s="211"/>
      <c r="P234" s="211"/>
      <c r="Q234" s="211"/>
    </row>
    <row r="235" spans="1:18" x14ac:dyDescent="0.25">
      <c r="A235" s="24" t="s">
        <v>81</v>
      </c>
      <c r="B235" s="210" t="s">
        <v>95</v>
      </c>
      <c r="C235" s="210"/>
      <c r="D235" s="210"/>
      <c r="E235" s="210"/>
      <c r="F235" s="210"/>
      <c r="G235" s="210"/>
      <c r="H235" s="210"/>
      <c r="I235" s="210"/>
      <c r="J235" s="210"/>
      <c r="K235" s="210"/>
      <c r="L235" s="210"/>
      <c r="M235" s="211"/>
      <c r="N235" s="211"/>
      <c r="O235" s="211"/>
      <c r="P235" s="211"/>
      <c r="Q235" s="211"/>
    </row>
    <row r="236" spans="1:18" x14ac:dyDescent="0.25">
      <c r="A236" s="24" t="s">
        <v>82</v>
      </c>
      <c r="B236" s="210" t="s">
        <v>96</v>
      </c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  <c r="M236" s="211"/>
      <c r="N236" s="211"/>
      <c r="O236" s="211"/>
      <c r="P236" s="211"/>
      <c r="Q236" s="211"/>
    </row>
    <row r="237" spans="1:18" x14ac:dyDescent="0.25">
      <c r="A237" s="24" t="s">
        <v>83</v>
      </c>
      <c r="B237" s="210" t="s">
        <v>104</v>
      </c>
      <c r="C237" s="210"/>
      <c r="D237" s="210"/>
      <c r="E237" s="210"/>
      <c r="F237" s="210"/>
      <c r="G237" s="210"/>
      <c r="H237" s="210"/>
      <c r="I237" s="210"/>
      <c r="J237" s="210"/>
      <c r="K237" s="210"/>
      <c r="L237" s="210"/>
      <c r="M237" s="211"/>
      <c r="N237" s="211"/>
      <c r="O237" s="211"/>
      <c r="P237" s="211"/>
      <c r="Q237" s="211"/>
    </row>
    <row r="238" spans="1:18" x14ac:dyDescent="0.25">
      <c r="A238" s="24" t="s">
        <v>84</v>
      </c>
      <c r="B238" s="210" t="s">
        <v>94</v>
      </c>
      <c r="C238" s="210"/>
      <c r="D238" s="210"/>
      <c r="E238" s="210"/>
      <c r="F238" s="210"/>
      <c r="G238" s="210"/>
      <c r="H238" s="210"/>
      <c r="I238" s="210"/>
      <c r="J238" s="210"/>
      <c r="K238" s="210"/>
      <c r="L238" s="210"/>
      <c r="M238" s="211"/>
      <c r="N238" s="211"/>
      <c r="O238" s="211"/>
      <c r="P238" s="211"/>
      <c r="Q238" s="211"/>
    </row>
    <row r="239" spans="1:18" x14ac:dyDescent="0.25">
      <c r="A239" s="24" t="s">
        <v>85</v>
      </c>
      <c r="B239" s="210" t="s">
        <v>92</v>
      </c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1"/>
      <c r="N239" s="211"/>
      <c r="O239" s="211"/>
      <c r="P239" s="211"/>
      <c r="Q239" s="211"/>
    </row>
    <row r="240" spans="1:18" x14ac:dyDescent="0.25">
      <c r="A240" s="24" t="s">
        <v>86</v>
      </c>
      <c r="B240" s="210" t="s">
        <v>93</v>
      </c>
      <c r="C240" s="210"/>
      <c r="D240" s="210"/>
      <c r="E240" s="210"/>
      <c r="F240" s="210"/>
      <c r="G240" s="210"/>
      <c r="H240" s="210"/>
      <c r="I240" s="210"/>
      <c r="J240" s="210"/>
      <c r="K240" s="210"/>
      <c r="L240" s="210"/>
      <c r="M240" s="211"/>
      <c r="N240" s="211"/>
      <c r="O240" s="211"/>
      <c r="P240" s="211"/>
      <c r="Q240" s="211"/>
    </row>
    <row r="241" spans="1:17" ht="30" customHeight="1" x14ac:dyDescent="0.25">
      <c r="A241" s="114" t="s">
        <v>87</v>
      </c>
      <c r="B241" s="230" t="s">
        <v>103</v>
      </c>
      <c r="C241" s="231"/>
      <c r="D241" s="231"/>
      <c r="E241" s="231"/>
      <c r="F241" s="231"/>
      <c r="G241" s="231"/>
      <c r="H241" s="231"/>
      <c r="I241" s="231"/>
      <c r="J241" s="231"/>
      <c r="K241" s="231"/>
      <c r="L241" s="232"/>
      <c r="M241" s="211"/>
      <c r="N241" s="211"/>
      <c r="O241" s="211"/>
      <c r="P241" s="211"/>
      <c r="Q241" s="211"/>
    </row>
    <row r="242" spans="1:17" x14ac:dyDescent="0.25">
      <c r="A242" s="24" t="s">
        <v>88</v>
      </c>
      <c r="B242" s="210" t="s">
        <v>97</v>
      </c>
      <c r="C242" s="210"/>
      <c r="D242" s="210"/>
      <c r="E242" s="210"/>
      <c r="F242" s="210"/>
      <c r="G242" s="210"/>
      <c r="H242" s="210"/>
      <c r="I242" s="210"/>
      <c r="J242" s="210"/>
      <c r="K242" s="210"/>
      <c r="L242" s="210"/>
      <c r="M242" s="211"/>
      <c r="N242" s="211"/>
      <c r="O242" s="211"/>
      <c r="P242" s="211"/>
      <c r="Q242" s="211"/>
    </row>
    <row r="243" spans="1:17" x14ac:dyDescent="0.25">
      <c r="A243" s="24" t="s">
        <v>89</v>
      </c>
      <c r="B243" s="210" t="s">
        <v>98</v>
      </c>
      <c r="C243" s="210"/>
      <c r="D243" s="210"/>
      <c r="E243" s="210"/>
      <c r="F243" s="210"/>
      <c r="G243" s="210"/>
      <c r="H243" s="210"/>
      <c r="I243" s="210"/>
      <c r="J243" s="210"/>
      <c r="K243" s="210"/>
      <c r="L243" s="210"/>
      <c r="M243" s="211"/>
      <c r="N243" s="211"/>
      <c r="O243" s="211"/>
      <c r="P243" s="211"/>
      <c r="Q243" s="211"/>
    </row>
    <row r="244" spans="1:17" x14ac:dyDescent="0.25">
      <c r="A244" s="24" t="s">
        <v>90</v>
      </c>
      <c r="B244" s="210" t="s">
        <v>99</v>
      </c>
      <c r="C244" s="210"/>
      <c r="D244" s="210"/>
      <c r="E244" s="210"/>
      <c r="F244" s="210"/>
      <c r="G244" s="210"/>
      <c r="H244" s="210"/>
      <c r="I244" s="210"/>
      <c r="J244" s="210"/>
      <c r="K244" s="210"/>
      <c r="L244" s="210"/>
      <c r="M244" s="211"/>
      <c r="N244" s="211"/>
      <c r="O244" s="211"/>
      <c r="P244" s="211"/>
      <c r="Q244" s="211"/>
    </row>
    <row r="245" spans="1:17" x14ac:dyDescent="0.25">
      <c r="A245" s="24" t="s">
        <v>91</v>
      </c>
      <c r="B245" s="210" t="s">
        <v>107</v>
      </c>
      <c r="C245" s="210"/>
      <c r="D245" s="210"/>
      <c r="E245" s="210"/>
      <c r="F245" s="210"/>
      <c r="G245" s="210"/>
      <c r="H245" s="210"/>
      <c r="I245" s="210"/>
      <c r="J245" s="210"/>
      <c r="K245" s="210"/>
      <c r="L245" s="210"/>
      <c r="M245" s="211"/>
      <c r="N245" s="211"/>
      <c r="O245" s="211"/>
      <c r="P245" s="211"/>
      <c r="Q245" s="211"/>
    </row>
    <row r="246" spans="1:17" x14ac:dyDescent="0.25">
      <c r="A246" s="115" t="s">
        <v>100</v>
      </c>
      <c r="B246" s="210" t="s">
        <v>101</v>
      </c>
      <c r="C246" s="210"/>
      <c r="D246" s="210"/>
      <c r="E246" s="210"/>
      <c r="F246" s="210"/>
      <c r="G246" s="210"/>
      <c r="H246" s="210"/>
      <c r="I246" s="210"/>
      <c r="J246" s="210"/>
      <c r="K246" s="210"/>
      <c r="L246" s="210"/>
      <c r="M246" s="95"/>
      <c r="N246" s="95"/>
      <c r="O246" s="95"/>
      <c r="P246" s="95"/>
      <c r="Q246" s="95"/>
    </row>
    <row r="247" spans="1:17" x14ac:dyDescent="0.25">
      <c r="A247" s="115" t="s">
        <v>105</v>
      </c>
      <c r="B247" s="210" t="s">
        <v>106</v>
      </c>
      <c r="C247" s="210"/>
      <c r="D247" s="210"/>
      <c r="E247" s="210"/>
      <c r="F247" s="210"/>
      <c r="G247" s="210"/>
      <c r="H247" s="210"/>
      <c r="I247" s="210"/>
      <c r="J247" s="210"/>
      <c r="K247" s="210"/>
      <c r="L247" s="210"/>
    </row>
  </sheetData>
  <mergeCells count="158">
    <mergeCell ref="N215:N216"/>
    <mergeCell ref="O215:O216"/>
    <mergeCell ref="P215:P216"/>
    <mergeCell ref="Q215:Q216"/>
    <mergeCell ref="P192:P193"/>
    <mergeCell ref="Q192:Q193"/>
    <mergeCell ref="A213:Q213"/>
    <mergeCell ref="A214:A216"/>
    <mergeCell ref="B214:C216"/>
    <mergeCell ref="D214:D216"/>
    <mergeCell ref="E214:E216"/>
    <mergeCell ref="F214:Q214"/>
    <mergeCell ref="F215:F216"/>
    <mergeCell ref="G215:G216"/>
    <mergeCell ref="H215:H216"/>
    <mergeCell ref="I215:I216"/>
    <mergeCell ref="J215:J216"/>
    <mergeCell ref="K215:K216"/>
    <mergeCell ref="L215:L216"/>
    <mergeCell ref="M215:M216"/>
    <mergeCell ref="A190:Q190"/>
    <mergeCell ref="A191:A193"/>
    <mergeCell ref="B191:C193"/>
    <mergeCell ref="D191:D193"/>
    <mergeCell ref="E191:E193"/>
    <mergeCell ref="F191:Q191"/>
    <mergeCell ref="F192:F193"/>
    <mergeCell ref="G192:G193"/>
    <mergeCell ref="H192:H193"/>
    <mergeCell ref="I192:I193"/>
    <mergeCell ref="J192:J193"/>
    <mergeCell ref="K192:K193"/>
    <mergeCell ref="L192:L193"/>
    <mergeCell ref="M192:M193"/>
    <mergeCell ref="N192:N193"/>
    <mergeCell ref="O192:O193"/>
    <mergeCell ref="A166:Q166"/>
    <mergeCell ref="A167:A169"/>
    <mergeCell ref="B167:C169"/>
    <mergeCell ref="D167:D169"/>
    <mergeCell ref="E167:E169"/>
    <mergeCell ref="F167:Q167"/>
    <mergeCell ref="F168:F169"/>
    <mergeCell ref="G168:G169"/>
    <mergeCell ref="H168:H169"/>
    <mergeCell ref="I168:I169"/>
    <mergeCell ref="J168:J169"/>
    <mergeCell ref="K168:K169"/>
    <mergeCell ref="L168:L169"/>
    <mergeCell ref="D218:D219"/>
    <mergeCell ref="A130:Q130"/>
    <mergeCell ref="A131:A133"/>
    <mergeCell ref="B131:C133"/>
    <mergeCell ref="D131:D133"/>
    <mergeCell ref="E131:E133"/>
    <mergeCell ref="F131:Q131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M168:M169"/>
    <mergeCell ref="N168:N169"/>
    <mergeCell ref="O168:O169"/>
    <mergeCell ref="P168:P169"/>
    <mergeCell ref="Q168:Q169"/>
    <mergeCell ref="O132:O133"/>
    <mergeCell ref="P132:P133"/>
    <mergeCell ref="Q132:Q133"/>
    <mergeCell ref="P96:P97"/>
    <mergeCell ref="Q96:Q97"/>
    <mergeCell ref="D20:D21"/>
    <mergeCell ref="P17:P18"/>
    <mergeCell ref="Q17:Q18"/>
    <mergeCell ref="A94:Q94"/>
    <mergeCell ref="A95:A97"/>
    <mergeCell ref="B95:C97"/>
    <mergeCell ref="D95:D97"/>
    <mergeCell ref="E95:E97"/>
    <mergeCell ref="F95:Q95"/>
    <mergeCell ref="F96:F97"/>
    <mergeCell ref="G96:G97"/>
    <mergeCell ref="H96:H97"/>
    <mergeCell ref="I96:I97"/>
    <mergeCell ref="J96:J97"/>
    <mergeCell ref="K96:K97"/>
    <mergeCell ref="L96:L97"/>
    <mergeCell ref="M96:M97"/>
    <mergeCell ref="I17:I18"/>
    <mergeCell ref="J17:J18"/>
    <mergeCell ref="K17:K18"/>
    <mergeCell ref="L17:L18"/>
    <mergeCell ref="M17:M18"/>
    <mergeCell ref="N17:N18"/>
    <mergeCell ref="O17:O18"/>
    <mergeCell ref="N96:N97"/>
    <mergeCell ref="O96:O97"/>
    <mergeCell ref="B247:L247"/>
    <mergeCell ref="B242:L242"/>
    <mergeCell ref="M242:Q242"/>
    <mergeCell ref="B243:L243"/>
    <mergeCell ref="M243:Q243"/>
    <mergeCell ref="B244:L244"/>
    <mergeCell ref="M244:Q244"/>
    <mergeCell ref="B245:L245"/>
    <mergeCell ref="M245:Q245"/>
    <mergeCell ref="B246:L246"/>
    <mergeCell ref="B237:L237"/>
    <mergeCell ref="M237:Q237"/>
    <mergeCell ref="B238:L238"/>
    <mergeCell ref="M238:Q238"/>
    <mergeCell ref="B239:L239"/>
    <mergeCell ref="M239:Q239"/>
    <mergeCell ref="B240:L240"/>
    <mergeCell ref="M240:Q240"/>
    <mergeCell ref="B241:L241"/>
    <mergeCell ref="M241:Q241"/>
    <mergeCell ref="B233:L233"/>
    <mergeCell ref="B234:L234"/>
    <mergeCell ref="M234:Q234"/>
    <mergeCell ref="B235:L235"/>
    <mergeCell ref="M235:Q235"/>
    <mergeCell ref="B236:L236"/>
    <mergeCell ref="M236:Q236"/>
    <mergeCell ref="A232:L232"/>
    <mergeCell ref="L3:L4"/>
    <mergeCell ref="M3:M4"/>
    <mergeCell ref="N3:N4"/>
    <mergeCell ref="A7:A13"/>
    <mergeCell ref="B7:B10"/>
    <mergeCell ref="O3:O4"/>
    <mergeCell ref="P3:P4"/>
    <mergeCell ref="A15:Q15"/>
    <mergeCell ref="A16:A18"/>
    <mergeCell ref="B16:C18"/>
    <mergeCell ref="D16:D18"/>
    <mergeCell ref="E16:E18"/>
    <mergeCell ref="F16:Q16"/>
    <mergeCell ref="F17:F18"/>
    <mergeCell ref="G17:G18"/>
    <mergeCell ref="H17:H18"/>
    <mergeCell ref="A1:Q1"/>
    <mergeCell ref="A2:A4"/>
    <mergeCell ref="B2:C4"/>
    <mergeCell ref="D2:D4"/>
    <mergeCell ref="E2:E4"/>
    <mergeCell ref="F2:Q2"/>
    <mergeCell ref="F3:F4"/>
    <mergeCell ref="G3:G4"/>
    <mergeCell ref="H3:H4"/>
    <mergeCell ref="I3:I4"/>
    <mergeCell ref="J3:J4"/>
    <mergeCell ref="K3:K4"/>
    <mergeCell ref="Q3:Q4"/>
  </mergeCells>
  <pageMargins left="0.23622047244094491" right="0.23622047244094491" top="0" bottom="0" header="0.31496062992125984" footer="0.31496062992125984"/>
  <pageSetup paperSize="8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18"/>
  <sheetViews>
    <sheetView workbookViewId="0">
      <selection activeCell="P12" sqref="P12"/>
    </sheetView>
  </sheetViews>
  <sheetFormatPr defaultRowHeight="12.75" x14ac:dyDescent="0.25"/>
  <cols>
    <col min="1" max="1" width="9.140625" style="181" customWidth="1"/>
    <col min="2" max="2" width="4.7109375" style="181" customWidth="1"/>
    <col min="3" max="8" width="8.7109375" style="181" customWidth="1"/>
    <col min="9" max="9" width="4.7109375" style="181" customWidth="1"/>
    <col min="10" max="10" width="15.28515625" style="181" customWidth="1"/>
    <col min="11" max="11" width="7.7109375" style="181" customWidth="1"/>
    <col min="12" max="12" width="8" style="181" customWidth="1"/>
    <col min="13" max="13" width="4.7109375" style="181" customWidth="1"/>
    <col min="14" max="256" width="9.140625" style="181"/>
    <col min="257" max="257" width="9.140625" style="181" customWidth="1"/>
    <col min="258" max="258" width="4.7109375" style="181" customWidth="1"/>
    <col min="259" max="264" width="8.7109375" style="181" customWidth="1"/>
    <col min="265" max="265" width="4.7109375" style="181" customWidth="1"/>
    <col min="266" max="266" width="15.28515625" style="181" customWidth="1"/>
    <col min="267" max="267" width="7.7109375" style="181" customWidth="1"/>
    <col min="268" max="268" width="8" style="181" customWidth="1"/>
    <col min="269" max="269" width="4.7109375" style="181" customWidth="1"/>
    <col min="270" max="512" width="9.140625" style="181"/>
    <col min="513" max="513" width="9.140625" style="181" customWidth="1"/>
    <col min="514" max="514" width="4.7109375" style="181" customWidth="1"/>
    <col min="515" max="520" width="8.7109375" style="181" customWidth="1"/>
    <col min="521" max="521" width="4.7109375" style="181" customWidth="1"/>
    <col min="522" max="522" width="15.28515625" style="181" customWidth="1"/>
    <col min="523" max="523" width="7.7109375" style="181" customWidth="1"/>
    <col min="524" max="524" width="8" style="181" customWidth="1"/>
    <col min="525" max="525" width="4.7109375" style="181" customWidth="1"/>
    <col min="526" max="768" width="9.140625" style="181"/>
    <col min="769" max="769" width="9.140625" style="181" customWidth="1"/>
    <col min="770" max="770" width="4.7109375" style="181" customWidth="1"/>
    <col min="771" max="776" width="8.7109375" style="181" customWidth="1"/>
    <col min="777" max="777" width="4.7109375" style="181" customWidth="1"/>
    <col min="778" max="778" width="15.28515625" style="181" customWidth="1"/>
    <col min="779" max="779" width="7.7109375" style="181" customWidth="1"/>
    <col min="780" max="780" width="8" style="181" customWidth="1"/>
    <col min="781" max="781" width="4.7109375" style="181" customWidth="1"/>
    <col min="782" max="1024" width="9.140625" style="181"/>
    <col min="1025" max="1025" width="9.140625" style="181" customWidth="1"/>
    <col min="1026" max="1026" width="4.7109375" style="181" customWidth="1"/>
    <col min="1027" max="1032" width="8.7109375" style="181" customWidth="1"/>
    <col min="1033" max="1033" width="4.7109375" style="181" customWidth="1"/>
    <col min="1034" max="1034" width="15.28515625" style="181" customWidth="1"/>
    <col min="1035" max="1035" width="7.7109375" style="181" customWidth="1"/>
    <col min="1036" max="1036" width="8" style="181" customWidth="1"/>
    <col min="1037" max="1037" width="4.7109375" style="181" customWidth="1"/>
    <col min="1038" max="1280" width="9.140625" style="181"/>
    <col min="1281" max="1281" width="9.140625" style="181" customWidth="1"/>
    <col min="1282" max="1282" width="4.7109375" style="181" customWidth="1"/>
    <col min="1283" max="1288" width="8.7109375" style="181" customWidth="1"/>
    <col min="1289" max="1289" width="4.7109375" style="181" customWidth="1"/>
    <col min="1290" max="1290" width="15.28515625" style="181" customWidth="1"/>
    <col min="1291" max="1291" width="7.7109375" style="181" customWidth="1"/>
    <col min="1292" max="1292" width="8" style="181" customWidth="1"/>
    <col min="1293" max="1293" width="4.7109375" style="181" customWidth="1"/>
    <col min="1294" max="1536" width="9.140625" style="181"/>
    <col min="1537" max="1537" width="9.140625" style="181" customWidth="1"/>
    <col min="1538" max="1538" width="4.7109375" style="181" customWidth="1"/>
    <col min="1539" max="1544" width="8.7109375" style="181" customWidth="1"/>
    <col min="1545" max="1545" width="4.7109375" style="181" customWidth="1"/>
    <col min="1546" max="1546" width="15.28515625" style="181" customWidth="1"/>
    <col min="1547" max="1547" width="7.7109375" style="181" customWidth="1"/>
    <col min="1548" max="1548" width="8" style="181" customWidth="1"/>
    <col min="1549" max="1549" width="4.7109375" style="181" customWidth="1"/>
    <col min="1550" max="1792" width="9.140625" style="181"/>
    <col min="1793" max="1793" width="9.140625" style="181" customWidth="1"/>
    <col min="1794" max="1794" width="4.7109375" style="181" customWidth="1"/>
    <col min="1795" max="1800" width="8.7109375" style="181" customWidth="1"/>
    <col min="1801" max="1801" width="4.7109375" style="181" customWidth="1"/>
    <col min="1802" max="1802" width="15.28515625" style="181" customWidth="1"/>
    <col min="1803" max="1803" width="7.7109375" style="181" customWidth="1"/>
    <col min="1804" max="1804" width="8" style="181" customWidth="1"/>
    <col min="1805" max="1805" width="4.7109375" style="181" customWidth="1"/>
    <col min="1806" max="2048" width="9.140625" style="181"/>
    <col min="2049" max="2049" width="9.140625" style="181" customWidth="1"/>
    <col min="2050" max="2050" width="4.7109375" style="181" customWidth="1"/>
    <col min="2051" max="2056" width="8.7109375" style="181" customWidth="1"/>
    <col min="2057" max="2057" width="4.7109375" style="181" customWidth="1"/>
    <col min="2058" max="2058" width="15.28515625" style="181" customWidth="1"/>
    <col min="2059" max="2059" width="7.7109375" style="181" customWidth="1"/>
    <col min="2060" max="2060" width="8" style="181" customWidth="1"/>
    <col min="2061" max="2061" width="4.7109375" style="181" customWidth="1"/>
    <col min="2062" max="2304" width="9.140625" style="181"/>
    <col min="2305" max="2305" width="9.140625" style="181" customWidth="1"/>
    <col min="2306" max="2306" width="4.7109375" style="181" customWidth="1"/>
    <col min="2307" max="2312" width="8.7109375" style="181" customWidth="1"/>
    <col min="2313" max="2313" width="4.7109375" style="181" customWidth="1"/>
    <col min="2314" max="2314" width="15.28515625" style="181" customWidth="1"/>
    <col min="2315" max="2315" width="7.7109375" style="181" customWidth="1"/>
    <col min="2316" max="2316" width="8" style="181" customWidth="1"/>
    <col min="2317" max="2317" width="4.7109375" style="181" customWidth="1"/>
    <col min="2318" max="2560" width="9.140625" style="181"/>
    <col min="2561" max="2561" width="9.140625" style="181" customWidth="1"/>
    <col min="2562" max="2562" width="4.7109375" style="181" customWidth="1"/>
    <col min="2563" max="2568" width="8.7109375" style="181" customWidth="1"/>
    <col min="2569" max="2569" width="4.7109375" style="181" customWidth="1"/>
    <col min="2570" max="2570" width="15.28515625" style="181" customWidth="1"/>
    <col min="2571" max="2571" width="7.7109375" style="181" customWidth="1"/>
    <col min="2572" max="2572" width="8" style="181" customWidth="1"/>
    <col min="2573" max="2573" width="4.7109375" style="181" customWidth="1"/>
    <col min="2574" max="2816" width="9.140625" style="181"/>
    <col min="2817" max="2817" width="9.140625" style="181" customWidth="1"/>
    <col min="2818" max="2818" width="4.7109375" style="181" customWidth="1"/>
    <col min="2819" max="2824" width="8.7109375" style="181" customWidth="1"/>
    <col min="2825" max="2825" width="4.7109375" style="181" customWidth="1"/>
    <col min="2826" max="2826" width="15.28515625" style="181" customWidth="1"/>
    <col min="2827" max="2827" width="7.7109375" style="181" customWidth="1"/>
    <col min="2828" max="2828" width="8" style="181" customWidth="1"/>
    <col min="2829" max="2829" width="4.7109375" style="181" customWidth="1"/>
    <col min="2830" max="3072" width="9.140625" style="181"/>
    <col min="3073" max="3073" width="9.140625" style="181" customWidth="1"/>
    <col min="3074" max="3074" width="4.7109375" style="181" customWidth="1"/>
    <col min="3075" max="3080" width="8.7109375" style="181" customWidth="1"/>
    <col min="3081" max="3081" width="4.7109375" style="181" customWidth="1"/>
    <col min="3082" max="3082" width="15.28515625" style="181" customWidth="1"/>
    <col min="3083" max="3083" width="7.7109375" style="181" customWidth="1"/>
    <col min="3084" max="3084" width="8" style="181" customWidth="1"/>
    <col min="3085" max="3085" width="4.7109375" style="181" customWidth="1"/>
    <col min="3086" max="3328" width="9.140625" style="181"/>
    <col min="3329" max="3329" width="9.140625" style="181" customWidth="1"/>
    <col min="3330" max="3330" width="4.7109375" style="181" customWidth="1"/>
    <col min="3331" max="3336" width="8.7109375" style="181" customWidth="1"/>
    <col min="3337" max="3337" width="4.7109375" style="181" customWidth="1"/>
    <col min="3338" max="3338" width="15.28515625" style="181" customWidth="1"/>
    <col min="3339" max="3339" width="7.7109375" style="181" customWidth="1"/>
    <col min="3340" max="3340" width="8" style="181" customWidth="1"/>
    <col min="3341" max="3341" width="4.7109375" style="181" customWidth="1"/>
    <col min="3342" max="3584" width="9.140625" style="181"/>
    <col min="3585" max="3585" width="9.140625" style="181" customWidth="1"/>
    <col min="3586" max="3586" width="4.7109375" style="181" customWidth="1"/>
    <col min="3587" max="3592" width="8.7109375" style="181" customWidth="1"/>
    <col min="3593" max="3593" width="4.7109375" style="181" customWidth="1"/>
    <col min="3594" max="3594" width="15.28515625" style="181" customWidth="1"/>
    <col min="3595" max="3595" width="7.7109375" style="181" customWidth="1"/>
    <col min="3596" max="3596" width="8" style="181" customWidth="1"/>
    <col min="3597" max="3597" width="4.7109375" style="181" customWidth="1"/>
    <col min="3598" max="3840" width="9.140625" style="181"/>
    <col min="3841" max="3841" width="9.140625" style="181" customWidth="1"/>
    <col min="3842" max="3842" width="4.7109375" style="181" customWidth="1"/>
    <col min="3843" max="3848" width="8.7109375" style="181" customWidth="1"/>
    <col min="3849" max="3849" width="4.7109375" style="181" customWidth="1"/>
    <col min="3850" max="3850" width="15.28515625" style="181" customWidth="1"/>
    <col min="3851" max="3851" width="7.7109375" style="181" customWidth="1"/>
    <col min="3852" max="3852" width="8" style="181" customWidth="1"/>
    <col min="3853" max="3853" width="4.7109375" style="181" customWidth="1"/>
    <col min="3854" max="4096" width="9.140625" style="181"/>
    <col min="4097" max="4097" width="9.140625" style="181" customWidth="1"/>
    <col min="4098" max="4098" width="4.7109375" style="181" customWidth="1"/>
    <col min="4099" max="4104" width="8.7109375" style="181" customWidth="1"/>
    <col min="4105" max="4105" width="4.7109375" style="181" customWidth="1"/>
    <col min="4106" max="4106" width="15.28515625" style="181" customWidth="1"/>
    <col min="4107" max="4107" width="7.7109375" style="181" customWidth="1"/>
    <col min="4108" max="4108" width="8" style="181" customWidth="1"/>
    <col min="4109" max="4109" width="4.7109375" style="181" customWidth="1"/>
    <col min="4110" max="4352" width="9.140625" style="181"/>
    <col min="4353" max="4353" width="9.140625" style="181" customWidth="1"/>
    <col min="4354" max="4354" width="4.7109375" style="181" customWidth="1"/>
    <col min="4355" max="4360" width="8.7109375" style="181" customWidth="1"/>
    <col min="4361" max="4361" width="4.7109375" style="181" customWidth="1"/>
    <col min="4362" max="4362" width="15.28515625" style="181" customWidth="1"/>
    <col min="4363" max="4363" width="7.7109375" style="181" customWidth="1"/>
    <col min="4364" max="4364" width="8" style="181" customWidth="1"/>
    <col min="4365" max="4365" width="4.7109375" style="181" customWidth="1"/>
    <col min="4366" max="4608" width="9.140625" style="181"/>
    <col min="4609" max="4609" width="9.140625" style="181" customWidth="1"/>
    <col min="4610" max="4610" width="4.7109375" style="181" customWidth="1"/>
    <col min="4611" max="4616" width="8.7109375" style="181" customWidth="1"/>
    <col min="4617" max="4617" width="4.7109375" style="181" customWidth="1"/>
    <col min="4618" max="4618" width="15.28515625" style="181" customWidth="1"/>
    <col min="4619" max="4619" width="7.7109375" style="181" customWidth="1"/>
    <col min="4620" max="4620" width="8" style="181" customWidth="1"/>
    <col min="4621" max="4621" width="4.7109375" style="181" customWidth="1"/>
    <col min="4622" max="4864" width="9.140625" style="181"/>
    <col min="4865" max="4865" width="9.140625" style="181" customWidth="1"/>
    <col min="4866" max="4866" width="4.7109375" style="181" customWidth="1"/>
    <col min="4867" max="4872" width="8.7109375" style="181" customWidth="1"/>
    <col min="4873" max="4873" width="4.7109375" style="181" customWidth="1"/>
    <col min="4874" max="4874" width="15.28515625" style="181" customWidth="1"/>
    <col min="4875" max="4875" width="7.7109375" style="181" customWidth="1"/>
    <col min="4876" max="4876" width="8" style="181" customWidth="1"/>
    <col min="4877" max="4877" width="4.7109375" style="181" customWidth="1"/>
    <col min="4878" max="5120" width="9.140625" style="181"/>
    <col min="5121" max="5121" width="9.140625" style="181" customWidth="1"/>
    <col min="5122" max="5122" width="4.7109375" style="181" customWidth="1"/>
    <col min="5123" max="5128" width="8.7109375" style="181" customWidth="1"/>
    <col min="5129" max="5129" width="4.7109375" style="181" customWidth="1"/>
    <col min="5130" max="5130" width="15.28515625" style="181" customWidth="1"/>
    <col min="5131" max="5131" width="7.7109375" style="181" customWidth="1"/>
    <col min="5132" max="5132" width="8" style="181" customWidth="1"/>
    <col min="5133" max="5133" width="4.7109375" style="181" customWidth="1"/>
    <col min="5134" max="5376" width="9.140625" style="181"/>
    <col min="5377" max="5377" width="9.140625" style="181" customWidth="1"/>
    <col min="5378" max="5378" width="4.7109375" style="181" customWidth="1"/>
    <col min="5379" max="5384" width="8.7109375" style="181" customWidth="1"/>
    <col min="5385" max="5385" width="4.7109375" style="181" customWidth="1"/>
    <col min="5386" max="5386" width="15.28515625" style="181" customWidth="1"/>
    <col min="5387" max="5387" width="7.7109375" style="181" customWidth="1"/>
    <col min="5388" max="5388" width="8" style="181" customWidth="1"/>
    <col min="5389" max="5389" width="4.7109375" style="181" customWidth="1"/>
    <col min="5390" max="5632" width="9.140625" style="181"/>
    <col min="5633" max="5633" width="9.140625" style="181" customWidth="1"/>
    <col min="5634" max="5634" width="4.7109375" style="181" customWidth="1"/>
    <col min="5635" max="5640" width="8.7109375" style="181" customWidth="1"/>
    <col min="5641" max="5641" width="4.7109375" style="181" customWidth="1"/>
    <col min="5642" max="5642" width="15.28515625" style="181" customWidth="1"/>
    <col min="5643" max="5643" width="7.7109375" style="181" customWidth="1"/>
    <col min="5644" max="5644" width="8" style="181" customWidth="1"/>
    <col min="5645" max="5645" width="4.7109375" style="181" customWidth="1"/>
    <col min="5646" max="5888" width="9.140625" style="181"/>
    <col min="5889" max="5889" width="9.140625" style="181" customWidth="1"/>
    <col min="5890" max="5890" width="4.7109375" style="181" customWidth="1"/>
    <col min="5891" max="5896" width="8.7109375" style="181" customWidth="1"/>
    <col min="5897" max="5897" width="4.7109375" style="181" customWidth="1"/>
    <col min="5898" max="5898" width="15.28515625" style="181" customWidth="1"/>
    <col min="5899" max="5899" width="7.7109375" style="181" customWidth="1"/>
    <col min="5900" max="5900" width="8" style="181" customWidth="1"/>
    <col min="5901" max="5901" width="4.7109375" style="181" customWidth="1"/>
    <col min="5902" max="6144" width="9.140625" style="181"/>
    <col min="6145" max="6145" width="9.140625" style="181" customWidth="1"/>
    <col min="6146" max="6146" width="4.7109375" style="181" customWidth="1"/>
    <col min="6147" max="6152" width="8.7109375" style="181" customWidth="1"/>
    <col min="6153" max="6153" width="4.7109375" style="181" customWidth="1"/>
    <col min="6154" max="6154" width="15.28515625" style="181" customWidth="1"/>
    <col min="6155" max="6155" width="7.7109375" style="181" customWidth="1"/>
    <col min="6156" max="6156" width="8" style="181" customWidth="1"/>
    <col min="6157" max="6157" width="4.7109375" style="181" customWidth="1"/>
    <col min="6158" max="6400" width="9.140625" style="181"/>
    <col min="6401" max="6401" width="9.140625" style="181" customWidth="1"/>
    <col min="6402" max="6402" width="4.7109375" style="181" customWidth="1"/>
    <col min="6403" max="6408" width="8.7109375" style="181" customWidth="1"/>
    <col min="6409" max="6409" width="4.7109375" style="181" customWidth="1"/>
    <col min="6410" max="6410" width="15.28515625" style="181" customWidth="1"/>
    <col min="6411" max="6411" width="7.7109375" style="181" customWidth="1"/>
    <col min="6412" max="6412" width="8" style="181" customWidth="1"/>
    <col min="6413" max="6413" width="4.7109375" style="181" customWidth="1"/>
    <col min="6414" max="6656" width="9.140625" style="181"/>
    <col min="6657" max="6657" width="9.140625" style="181" customWidth="1"/>
    <col min="6658" max="6658" width="4.7109375" style="181" customWidth="1"/>
    <col min="6659" max="6664" width="8.7109375" style="181" customWidth="1"/>
    <col min="6665" max="6665" width="4.7109375" style="181" customWidth="1"/>
    <col min="6666" max="6666" width="15.28515625" style="181" customWidth="1"/>
    <col min="6667" max="6667" width="7.7109375" style="181" customWidth="1"/>
    <col min="6668" max="6668" width="8" style="181" customWidth="1"/>
    <col min="6669" max="6669" width="4.7109375" style="181" customWidth="1"/>
    <col min="6670" max="6912" width="9.140625" style="181"/>
    <col min="6913" max="6913" width="9.140625" style="181" customWidth="1"/>
    <col min="6914" max="6914" width="4.7109375" style="181" customWidth="1"/>
    <col min="6915" max="6920" width="8.7109375" style="181" customWidth="1"/>
    <col min="6921" max="6921" width="4.7109375" style="181" customWidth="1"/>
    <col min="6922" max="6922" width="15.28515625" style="181" customWidth="1"/>
    <col min="6923" max="6923" width="7.7109375" style="181" customWidth="1"/>
    <col min="6924" max="6924" width="8" style="181" customWidth="1"/>
    <col min="6925" max="6925" width="4.7109375" style="181" customWidth="1"/>
    <col min="6926" max="7168" width="9.140625" style="181"/>
    <col min="7169" max="7169" width="9.140625" style="181" customWidth="1"/>
    <col min="7170" max="7170" width="4.7109375" style="181" customWidth="1"/>
    <col min="7171" max="7176" width="8.7109375" style="181" customWidth="1"/>
    <col min="7177" max="7177" width="4.7109375" style="181" customWidth="1"/>
    <col min="7178" max="7178" width="15.28515625" style="181" customWidth="1"/>
    <col min="7179" max="7179" width="7.7109375" style="181" customWidth="1"/>
    <col min="7180" max="7180" width="8" style="181" customWidth="1"/>
    <col min="7181" max="7181" width="4.7109375" style="181" customWidth="1"/>
    <col min="7182" max="7424" width="9.140625" style="181"/>
    <col min="7425" max="7425" width="9.140625" style="181" customWidth="1"/>
    <col min="7426" max="7426" width="4.7109375" style="181" customWidth="1"/>
    <col min="7427" max="7432" width="8.7109375" style="181" customWidth="1"/>
    <col min="7433" max="7433" width="4.7109375" style="181" customWidth="1"/>
    <col min="7434" max="7434" width="15.28515625" style="181" customWidth="1"/>
    <col min="7435" max="7435" width="7.7109375" style="181" customWidth="1"/>
    <col min="7436" max="7436" width="8" style="181" customWidth="1"/>
    <col min="7437" max="7437" width="4.7109375" style="181" customWidth="1"/>
    <col min="7438" max="7680" width="9.140625" style="181"/>
    <col min="7681" max="7681" width="9.140625" style="181" customWidth="1"/>
    <col min="7682" max="7682" width="4.7109375" style="181" customWidth="1"/>
    <col min="7683" max="7688" width="8.7109375" style="181" customWidth="1"/>
    <col min="7689" max="7689" width="4.7109375" style="181" customWidth="1"/>
    <col min="7690" max="7690" width="15.28515625" style="181" customWidth="1"/>
    <col min="7691" max="7691" width="7.7109375" style="181" customWidth="1"/>
    <col min="7692" max="7692" width="8" style="181" customWidth="1"/>
    <col min="7693" max="7693" width="4.7109375" style="181" customWidth="1"/>
    <col min="7694" max="7936" width="9.140625" style="181"/>
    <col min="7937" max="7937" width="9.140625" style="181" customWidth="1"/>
    <col min="7938" max="7938" width="4.7109375" style="181" customWidth="1"/>
    <col min="7939" max="7944" width="8.7109375" style="181" customWidth="1"/>
    <col min="7945" max="7945" width="4.7109375" style="181" customWidth="1"/>
    <col min="7946" max="7946" width="15.28515625" style="181" customWidth="1"/>
    <col min="7947" max="7947" width="7.7109375" style="181" customWidth="1"/>
    <col min="7948" max="7948" width="8" style="181" customWidth="1"/>
    <col min="7949" max="7949" width="4.7109375" style="181" customWidth="1"/>
    <col min="7950" max="8192" width="9.140625" style="181"/>
    <col min="8193" max="8193" width="9.140625" style="181" customWidth="1"/>
    <col min="8194" max="8194" width="4.7109375" style="181" customWidth="1"/>
    <col min="8195" max="8200" width="8.7109375" style="181" customWidth="1"/>
    <col min="8201" max="8201" width="4.7109375" style="181" customWidth="1"/>
    <col min="8202" max="8202" width="15.28515625" style="181" customWidth="1"/>
    <col min="8203" max="8203" width="7.7109375" style="181" customWidth="1"/>
    <col min="8204" max="8204" width="8" style="181" customWidth="1"/>
    <col min="8205" max="8205" width="4.7109375" style="181" customWidth="1"/>
    <col min="8206" max="8448" width="9.140625" style="181"/>
    <col min="8449" max="8449" width="9.140625" style="181" customWidth="1"/>
    <col min="8450" max="8450" width="4.7109375" style="181" customWidth="1"/>
    <col min="8451" max="8456" width="8.7109375" style="181" customWidth="1"/>
    <col min="8457" max="8457" width="4.7109375" style="181" customWidth="1"/>
    <col min="8458" max="8458" width="15.28515625" style="181" customWidth="1"/>
    <col min="8459" max="8459" width="7.7109375" style="181" customWidth="1"/>
    <col min="8460" max="8460" width="8" style="181" customWidth="1"/>
    <col min="8461" max="8461" width="4.7109375" style="181" customWidth="1"/>
    <col min="8462" max="8704" width="9.140625" style="181"/>
    <col min="8705" max="8705" width="9.140625" style="181" customWidth="1"/>
    <col min="8706" max="8706" width="4.7109375" style="181" customWidth="1"/>
    <col min="8707" max="8712" width="8.7109375" style="181" customWidth="1"/>
    <col min="8713" max="8713" width="4.7109375" style="181" customWidth="1"/>
    <col min="8714" max="8714" width="15.28515625" style="181" customWidth="1"/>
    <col min="8715" max="8715" width="7.7109375" style="181" customWidth="1"/>
    <col min="8716" max="8716" width="8" style="181" customWidth="1"/>
    <col min="8717" max="8717" width="4.7109375" style="181" customWidth="1"/>
    <col min="8718" max="8960" width="9.140625" style="181"/>
    <col min="8961" max="8961" width="9.140625" style="181" customWidth="1"/>
    <col min="8962" max="8962" width="4.7109375" style="181" customWidth="1"/>
    <col min="8963" max="8968" width="8.7109375" style="181" customWidth="1"/>
    <col min="8969" max="8969" width="4.7109375" style="181" customWidth="1"/>
    <col min="8970" max="8970" width="15.28515625" style="181" customWidth="1"/>
    <col min="8971" max="8971" width="7.7109375" style="181" customWidth="1"/>
    <col min="8972" max="8972" width="8" style="181" customWidth="1"/>
    <col min="8973" max="8973" width="4.7109375" style="181" customWidth="1"/>
    <col min="8974" max="9216" width="9.140625" style="181"/>
    <col min="9217" max="9217" width="9.140625" style="181" customWidth="1"/>
    <col min="9218" max="9218" width="4.7109375" style="181" customWidth="1"/>
    <col min="9219" max="9224" width="8.7109375" style="181" customWidth="1"/>
    <col min="9225" max="9225" width="4.7109375" style="181" customWidth="1"/>
    <col min="9226" max="9226" width="15.28515625" style="181" customWidth="1"/>
    <col min="9227" max="9227" width="7.7109375" style="181" customWidth="1"/>
    <col min="9228" max="9228" width="8" style="181" customWidth="1"/>
    <col min="9229" max="9229" width="4.7109375" style="181" customWidth="1"/>
    <col min="9230" max="9472" width="9.140625" style="181"/>
    <col min="9473" max="9473" width="9.140625" style="181" customWidth="1"/>
    <col min="9474" max="9474" width="4.7109375" style="181" customWidth="1"/>
    <col min="9475" max="9480" width="8.7109375" style="181" customWidth="1"/>
    <col min="9481" max="9481" width="4.7109375" style="181" customWidth="1"/>
    <col min="9482" max="9482" width="15.28515625" style="181" customWidth="1"/>
    <col min="9483" max="9483" width="7.7109375" style="181" customWidth="1"/>
    <col min="9484" max="9484" width="8" style="181" customWidth="1"/>
    <col min="9485" max="9485" width="4.7109375" style="181" customWidth="1"/>
    <col min="9486" max="9728" width="9.140625" style="181"/>
    <col min="9729" max="9729" width="9.140625" style="181" customWidth="1"/>
    <col min="9730" max="9730" width="4.7109375" style="181" customWidth="1"/>
    <col min="9731" max="9736" width="8.7109375" style="181" customWidth="1"/>
    <col min="9737" max="9737" width="4.7109375" style="181" customWidth="1"/>
    <col min="9738" max="9738" width="15.28515625" style="181" customWidth="1"/>
    <col min="9739" max="9739" width="7.7109375" style="181" customWidth="1"/>
    <col min="9740" max="9740" width="8" style="181" customWidth="1"/>
    <col min="9741" max="9741" width="4.7109375" style="181" customWidth="1"/>
    <col min="9742" max="9984" width="9.140625" style="181"/>
    <col min="9985" max="9985" width="9.140625" style="181" customWidth="1"/>
    <col min="9986" max="9986" width="4.7109375" style="181" customWidth="1"/>
    <col min="9987" max="9992" width="8.7109375" style="181" customWidth="1"/>
    <col min="9993" max="9993" width="4.7109375" style="181" customWidth="1"/>
    <col min="9994" max="9994" width="15.28515625" style="181" customWidth="1"/>
    <col min="9995" max="9995" width="7.7109375" style="181" customWidth="1"/>
    <col min="9996" max="9996" width="8" style="181" customWidth="1"/>
    <col min="9997" max="9997" width="4.7109375" style="181" customWidth="1"/>
    <col min="9998" max="10240" width="9.140625" style="181"/>
    <col min="10241" max="10241" width="9.140625" style="181" customWidth="1"/>
    <col min="10242" max="10242" width="4.7109375" style="181" customWidth="1"/>
    <col min="10243" max="10248" width="8.7109375" style="181" customWidth="1"/>
    <col min="10249" max="10249" width="4.7109375" style="181" customWidth="1"/>
    <col min="10250" max="10250" width="15.28515625" style="181" customWidth="1"/>
    <col min="10251" max="10251" width="7.7109375" style="181" customWidth="1"/>
    <col min="10252" max="10252" width="8" style="181" customWidth="1"/>
    <col min="10253" max="10253" width="4.7109375" style="181" customWidth="1"/>
    <col min="10254" max="10496" width="9.140625" style="181"/>
    <col min="10497" max="10497" width="9.140625" style="181" customWidth="1"/>
    <col min="10498" max="10498" width="4.7109375" style="181" customWidth="1"/>
    <col min="10499" max="10504" width="8.7109375" style="181" customWidth="1"/>
    <col min="10505" max="10505" width="4.7109375" style="181" customWidth="1"/>
    <col min="10506" max="10506" width="15.28515625" style="181" customWidth="1"/>
    <col min="10507" max="10507" width="7.7109375" style="181" customWidth="1"/>
    <col min="10508" max="10508" width="8" style="181" customWidth="1"/>
    <col min="10509" max="10509" width="4.7109375" style="181" customWidth="1"/>
    <col min="10510" max="10752" width="9.140625" style="181"/>
    <col min="10753" max="10753" width="9.140625" style="181" customWidth="1"/>
    <col min="10754" max="10754" width="4.7109375" style="181" customWidth="1"/>
    <col min="10755" max="10760" width="8.7109375" style="181" customWidth="1"/>
    <col min="10761" max="10761" width="4.7109375" style="181" customWidth="1"/>
    <col min="10762" max="10762" width="15.28515625" style="181" customWidth="1"/>
    <col min="10763" max="10763" width="7.7109375" style="181" customWidth="1"/>
    <col min="10764" max="10764" width="8" style="181" customWidth="1"/>
    <col min="10765" max="10765" width="4.7109375" style="181" customWidth="1"/>
    <col min="10766" max="11008" width="9.140625" style="181"/>
    <col min="11009" max="11009" width="9.140625" style="181" customWidth="1"/>
    <col min="11010" max="11010" width="4.7109375" style="181" customWidth="1"/>
    <col min="11011" max="11016" width="8.7109375" style="181" customWidth="1"/>
    <col min="11017" max="11017" width="4.7109375" style="181" customWidth="1"/>
    <col min="11018" max="11018" width="15.28515625" style="181" customWidth="1"/>
    <col min="11019" max="11019" width="7.7109375" style="181" customWidth="1"/>
    <col min="11020" max="11020" width="8" style="181" customWidth="1"/>
    <col min="11021" max="11021" width="4.7109375" style="181" customWidth="1"/>
    <col min="11022" max="11264" width="9.140625" style="181"/>
    <col min="11265" max="11265" width="9.140625" style="181" customWidth="1"/>
    <col min="11266" max="11266" width="4.7109375" style="181" customWidth="1"/>
    <col min="11267" max="11272" width="8.7109375" style="181" customWidth="1"/>
    <col min="11273" max="11273" width="4.7109375" style="181" customWidth="1"/>
    <col min="11274" max="11274" width="15.28515625" style="181" customWidth="1"/>
    <col min="11275" max="11275" width="7.7109375" style="181" customWidth="1"/>
    <col min="11276" max="11276" width="8" style="181" customWidth="1"/>
    <col min="11277" max="11277" width="4.7109375" style="181" customWidth="1"/>
    <col min="11278" max="11520" width="9.140625" style="181"/>
    <col min="11521" max="11521" width="9.140625" style="181" customWidth="1"/>
    <col min="11522" max="11522" width="4.7109375" style="181" customWidth="1"/>
    <col min="11523" max="11528" width="8.7109375" style="181" customWidth="1"/>
    <col min="11529" max="11529" width="4.7109375" style="181" customWidth="1"/>
    <col min="11530" max="11530" width="15.28515625" style="181" customWidth="1"/>
    <col min="11531" max="11531" width="7.7109375" style="181" customWidth="1"/>
    <col min="11532" max="11532" width="8" style="181" customWidth="1"/>
    <col min="11533" max="11533" width="4.7109375" style="181" customWidth="1"/>
    <col min="11534" max="11776" width="9.140625" style="181"/>
    <col min="11777" max="11777" width="9.140625" style="181" customWidth="1"/>
    <col min="11778" max="11778" width="4.7109375" style="181" customWidth="1"/>
    <col min="11779" max="11784" width="8.7109375" style="181" customWidth="1"/>
    <col min="11785" max="11785" width="4.7109375" style="181" customWidth="1"/>
    <col min="11786" max="11786" width="15.28515625" style="181" customWidth="1"/>
    <col min="11787" max="11787" width="7.7109375" style="181" customWidth="1"/>
    <col min="11788" max="11788" width="8" style="181" customWidth="1"/>
    <col min="11789" max="11789" width="4.7109375" style="181" customWidth="1"/>
    <col min="11790" max="12032" width="9.140625" style="181"/>
    <col min="12033" max="12033" width="9.140625" style="181" customWidth="1"/>
    <col min="12034" max="12034" width="4.7109375" style="181" customWidth="1"/>
    <col min="12035" max="12040" width="8.7109375" style="181" customWidth="1"/>
    <col min="12041" max="12041" width="4.7109375" style="181" customWidth="1"/>
    <col min="12042" max="12042" width="15.28515625" style="181" customWidth="1"/>
    <col min="12043" max="12043" width="7.7109375" style="181" customWidth="1"/>
    <col min="12044" max="12044" width="8" style="181" customWidth="1"/>
    <col min="12045" max="12045" width="4.7109375" style="181" customWidth="1"/>
    <col min="12046" max="12288" width="9.140625" style="181"/>
    <col min="12289" max="12289" width="9.140625" style="181" customWidth="1"/>
    <col min="12290" max="12290" width="4.7109375" style="181" customWidth="1"/>
    <col min="12291" max="12296" width="8.7109375" style="181" customWidth="1"/>
    <col min="12297" max="12297" width="4.7109375" style="181" customWidth="1"/>
    <col min="12298" max="12298" width="15.28515625" style="181" customWidth="1"/>
    <col min="12299" max="12299" width="7.7109375" style="181" customWidth="1"/>
    <col min="12300" max="12300" width="8" style="181" customWidth="1"/>
    <col min="12301" max="12301" width="4.7109375" style="181" customWidth="1"/>
    <col min="12302" max="12544" width="9.140625" style="181"/>
    <col min="12545" max="12545" width="9.140625" style="181" customWidth="1"/>
    <col min="12546" max="12546" width="4.7109375" style="181" customWidth="1"/>
    <col min="12547" max="12552" width="8.7109375" style="181" customWidth="1"/>
    <col min="12553" max="12553" width="4.7109375" style="181" customWidth="1"/>
    <col min="12554" max="12554" width="15.28515625" style="181" customWidth="1"/>
    <col min="12555" max="12555" width="7.7109375" style="181" customWidth="1"/>
    <col min="12556" max="12556" width="8" style="181" customWidth="1"/>
    <col min="12557" max="12557" width="4.7109375" style="181" customWidth="1"/>
    <col min="12558" max="12800" width="9.140625" style="181"/>
    <col min="12801" max="12801" width="9.140625" style="181" customWidth="1"/>
    <col min="12802" max="12802" width="4.7109375" style="181" customWidth="1"/>
    <col min="12803" max="12808" width="8.7109375" style="181" customWidth="1"/>
    <col min="12809" max="12809" width="4.7109375" style="181" customWidth="1"/>
    <col min="12810" max="12810" width="15.28515625" style="181" customWidth="1"/>
    <col min="12811" max="12811" width="7.7109375" style="181" customWidth="1"/>
    <col min="12812" max="12812" width="8" style="181" customWidth="1"/>
    <col min="12813" max="12813" width="4.7109375" style="181" customWidth="1"/>
    <col min="12814" max="13056" width="9.140625" style="181"/>
    <col min="13057" max="13057" width="9.140625" style="181" customWidth="1"/>
    <col min="13058" max="13058" width="4.7109375" style="181" customWidth="1"/>
    <col min="13059" max="13064" width="8.7109375" style="181" customWidth="1"/>
    <col min="13065" max="13065" width="4.7109375" style="181" customWidth="1"/>
    <col min="13066" max="13066" width="15.28515625" style="181" customWidth="1"/>
    <col min="13067" max="13067" width="7.7109375" style="181" customWidth="1"/>
    <col min="13068" max="13068" width="8" style="181" customWidth="1"/>
    <col min="13069" max="13069" width="4.7109375" style="181" customWidth="1"/>
    <col min="13070" max="13312" width="9.140625" style="181"/>
    <col min="13313" max="13313" width="9.140625" style="181" customWidth="1"/>
    <col min="13314" max="13314" width="4.7109375" style="181" customWidth="1"/>
    <col min="13315" max="13320" width="8.7109375" style="181" customWidth="1"/>
    <col min="13321" max="13321" width="4.7109375" style="181" customWidth="1"/>
    <col min="13322" max="13322" width="15.28515625" style="181" customWidth="1"/>
    <col min="13323" max="13323" width="7.7109375" style="181" customWidth="1"/>
    <col min="13324" max="13324" width="8" style="181" customWidth="1"/>
    <col min="13325" max="13325" width="4.7109375" style="181" customWidth="1"/>
    <col min="13326" max="13568" width="9.140625" style="181"/>
    <col min="13569" max="13569" width="9.140625" style="181" customWidth="1"/>
    <col min="13570" max="13570" width="4.7109375" style="181" customWidth="1"/>
    <col min="13571" max="13576" width="8.7109375" style="181" customWidth="1"/>
    <col min="13577" max="13577" width="4.7109375" style="181" customWidth="1"/>
    <col min="13578" max="13578" width="15.28515625" style="181" customWidth="1"/>
    <col min="13579" max="13579" width="7.7109375" style="181" customWidth="1"/>
    <col min="13580" max="13580" width="8" style="181" customWidth="1"/>
    <col min="13581" max="13581" width="4.7109375" style="181" customWidth="1"/>
    <col min="13582" max="13824" width="9.140625" style="181"/>
    <col min="13825" max="13825" width="9.140625" style="181" customWidth="1"/>
    <col min="13826" max="13826" width="4.7109375" style="181" customWidth="1"/>
    <col min="13827" max="13832" width="8.7109375" style="181" customWidth="1"/>
    <col min="13833" max="13833" width="4.7109375" style="181" customWidth="1"/>
    <col min="13834" max="13834" width="15.28515625" style="181" customWidth="1"/>
    <col min="13835" max="13835" width="7.7109375" style="181" customWidth="1"/>
    <col min="13836" max="13836" width="8" style="181" customWidth="1"/>
    <col min="13837" max="13837" width="4.7109375" style="181" customWidth="1"/>
    <col min="13838" max="14080" width="9.140625" style="181"/>
    <col min="14081" max="14081" width="9.140625" style="181" customWidth="1"/>
    <col min="14082" max="14082" width="4.7109375" style="181" customWidth="1"/>
    <col min="14083" max="14088" width="8.7109375" style="181" customWidth="1"/>
    <col min="14089" max="14089" width="4.7109375" style="181" customWidth="1"/>
    <col min="14090" max="14090" width="15.28515625" style="181" customWidth="1"/>
    <col min="14091" max="14091" width="7.7109375" style="181" customWidth="1"/>
    <col min="14092" max="14092" width="8" style="181" customWidth="1"/>
    <col min="14093" max="14093" width="4.7109375" style="181" customWidth="1"/>
    <col min="14094" max="14336" width="9.140625" style="181"/>
    <col min="14337" max="14337" width="9.140625" style="181" customWidth="1"/>
    <col min="14338" max="14338" width="4.7109375" style="181" customWidth="1"/>
    <col min="14339" max="14344" width="8.7109375" style="181" customWidth="1"/>
    <col min="14345" max="14345" width="4.7109375" style="181" customWidth="1"/>
    <col min="14346" max="14346" width="15.28515625" style="181" customWidth="1"/>
    <col min="14347" max="14347" width="7.7109375" style="181" customWidth="1"/>
    <col min="14348" max="14348" width="8" style="181" customWidth="1"/>
    <col min="14349" max="14349" width="4.7109375" style="181" customWidth="1"/>
    <col min="14350" max="14592" width="9.140625" style="181"/>
    <col min="14593" max="14593" width="9.140625" style="181" customWidth="1"/>
    <col min="14594" max="14594" width="4.7109375" style="181" customWidth="1"/>
    <col min="14595" max="14600" width="8.7109375" style="181" customWidth="1"/>
    <col min="14601" max="14601" width="4.7109375" style="181" customWidth="1"/>
    <col min="14602" max="14602" width="15.28515625" style="181" customWidth="1"/>
    <col min="14603" max="14603" width="7.7109375" style="181" customWidth="1"/>
    <col min="14604" max="14604" width="8" style="181" customWidth="1"/>
    <col min="14605" max="14605" width="4.7109375" style="181" customWidth="1"/>
    <col min="14606" max="14848" width="9.140625" style="181"/>
    <col min="14849" max="14849" width="9.140625" style="181" customWidth="1"/>
    <col min="14850" max="14850" width="4.7109375" style="181" customWidth="1"/>
    <col min="14851" max="14856" width="8.7109375" style="181" customWidth="1"/>
    <col min="14857" max="14857" width="4.7109375" style="181" customWidth="1"/>
    <col min="14858" max="14858" width="15.28515625" style="181" customWidth="1"/>
    <col min="14859" max="14859" width="7.7109375" style="181" customWidth="1"/>
    <col min="14860" max="14860" width="8" style="181" customWidth="1"/>
    <col min="14861" max="14861" width="4.7109375" style="181" customWidth="1"/>
    <col min="14862" max="15104" width="9.140625" style="181"/>
    <col min="15105" max="15105" width="9.140625" style="181" customWidth="1"/>
    <col min="15106" max="15106" width="4.7109375" style="181" customWidth="1"/>
    <col min="15107" max="15112" width="8.7109375" style="181" customWidth="1"/>
    <col min="15113" max="15113" width="4.7109375" style="181" customWidth="1"/>
    <col min="15114" max="15114" width="15.28515625" style="181" customWidth="1"/>
    <col min="15115" max="15115" width="7.7109375" style="181" customWidth="1"/>
    <col min="15116" max="15116" width="8" style="181" customWidth="1"/>
    <col min="15117" max="15117" width="4.7109375" style="181" customWidth="1"/>
    <col min="15118" max="15360" width="9.140625" style="181"/>
    <col min="15361" max="15361" width="9.140625" style="181" customWidth="1"/>
    <col min="15362" max="15362" width="4.7109375" style="181" customWidth="1"/>
    <col min="15363" max="15368" width="8.7109375" style="181" customWidth="1"/>
    <col min="15369" max="15369" width="4.7109375" style="181" customWidth="1"/>
    <col min="15370" max="15370" width="15.28515625" style="181" customWidth="1"/>
    <col min="15371" max="15371" width="7.7109375" style="181" customWidth="1"/>
    <col min="15372" max="15372" width="8" style="181" customWidth="1"/>
    <col min="15373" max="15373" width="4.7109375" style="181" customWidth="1"/>
    <col min="15374" max="15616" width="9.140625" style="181"/>
    <col min="15617" max="15617" width="9.140625" style="181" customWidth="1"/>
    <col min="15618" max="15618" width="4.7109375" style="181" customWidth="1"/>
    <col min="15619" max="15624" width="8.7109375" style="181" customWidth="1"/>
    <col min="15625" max="15625" width="4.7109375" style="181" customWidth="1"/>
    <col min="15626" max="15626" width="15.28515625" style="181" customWidth="1"/>
    <col min="15627" max="15627" width="7.7109375" style="181" customWidth="1"/>
    <col min="15628" max="15628" width="8" style="181" customWidth="1"/>
    <col min="15629" max="15629" width="4.7109375" style="181" customWidth="1"/>
    <col min="15630" max="15872" width="9.140625" style="181"/>
    <col min="15873" max="15873" width="9.140625" style="181" customWidth="1"/>
    <col min="15874" max="15874" width="4.7109375" style="181" customWidth="1"/>
    <col min="15875" max="15880" width="8.7109375" style="181" customWidth="1"/>
    <col min="15881" max="15881" width="4.7109375" style="181" customWidth="1"/>
    <col min="15882" max="15882" width="15.28515625" style="181" customWidth="1"/>
    <col min="15883" max="15883" width="7.7109375" style="181" customWidth="1"/>
    <col min="15884" max="15884" width="8" style="181" customWidth="1"/>
    <col min="15885" max="15885" width="4.7109375" style="181" customWidth="1"/>
    <col min="15886" max="16128" width="9.140625" style="181"/>
    <col min="16129" max="16129" width="9.140625" style="181" customWidth="1"/>
    <col min="16130" max="16130" width="4.7109375" style="181" customWidth="1"/>
    <col min="16131" max="16136" width="8.7109375" style="181" customWidth="1"/>
    <col min="16137" max="16137" width="4.7109375" style="181" customWidth="1"/>
    <col min="16138" max="16138" width="15.28515625" style="181" customWidth="1"/>
    <col min="16139" max="16139" width="7.7109375" style="181" customWidth="1"/>
    <col min="16140" max="16140" width="8" style="181" customWidth="1"/>
    <col min="16141" max="16141" width="4.7109375" style="181" customWidth="1"/>
    <col min="16142" max="16384" width="9.140625" style="181"/>
  </cols>
  <sheetData>
    <row r="1" spans="2:13" ht="15" customHeight="1" x14ac:dyDescent="0.25"/>
    <row r="2" spans="2:13" ht="15" customHeight="1" thickBot="1" x14ac:dyDescent="0.3"/>
    <row r="3" spans="2:13" ht="15" customHeight="1" x14ac:dyDescent="0.25">
      <c r="B3" s="183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2:13" ht="15" customHeight="1" x14ac:dyDescent="0.25">
      <c r="B4" s="186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7"/>
    </row>
    <row r="5" spans="2:13" ht="15" customHeight="1" x14ac:dyDescent="0.25">
      <c r="B5" s="186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7"/>
    </row>
    <row r="6" spans="2:13" ht="15" customHeight="1" x14ac:dyDescent="0.25">
      <c r="B6" s="186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7"/>
    </row>
    <row r="7" spans="2:13" ht="15" customHeight="1" x14ac:dyDescent="0.25">
      <c r="B7" s="186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7"/>
    </row>
    <row r="8" spans="2:13" ht="15" customHeight="1" thickBot="1" x14ac:dyDescent="0.3">
      <c r="B8" s="186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7"/>
    </row>
    <row r="9" spans="2:13" ht="15" customHeight="1" x14ac:dyDescent="0.25">
      <c r="B9" s="186"/>
      <c r="C9" s="236" t="s">
        <v>134</v>
      </c>
      <c r="D9" s="237"/>
      <c r="E9" s="237"/>
      <c r="F9" s="237"/>
      <c r="G9" s="237"/>
      <c r="H9" s="237"/>
      <c r="I9" s="237"/>
      <c r="J9" s="237"/>
      <c r="K9" s="237"/>
      <c r="L9" s="238"/>
      <c r="M9" s="187"/>
    </row>
    <row r="10" spans="2:13" ht="15" customHeight="1" x14ac:dyDescent="0.25">
      <c r="B10" s="186"/>
      <c r="C10" s="239"/>
      <c r="D10" s="240"/>
      <c r="E10" s="240"/>
      <c r="F10" s="240"/>
      <c r="G10" s="240"/>
      <c r="H10" s="240"/>
      <c r="I10" s="240"/>
      <c r="J10" s="240"/>
      <c r="K10" s="240"/>
      <c r="L10" s="241"/>
      <c r="M10" s="187"/>
    </row>
    <row r="11" spans="2:13" ht="15" customHeight="1" x14ac:dyDescent="0.25">
      <c r="B11" s="186"/>
      <c r="C11" s="239"/>
      <c r="D11" s="240"/>
      <c r="E11" s="240"/>
      <c r="F11" s="240"/>
      <c r="G11" s="240"/>
      <c r="H11" s="240"/>
      <c r="I11" s="240"/>
      <c r="J11" s="240"/>
      <c r="K11" s="240"/>
      <c r="L11" s="241"/>
      <c r="M11" s="187"/>
    </row>
    <row r="12" spans="2:13" ht="275.25" customHeight="1" x14ac:dyDescent="0.25">
      <c r="B12" s="186"/>
      <c r="C12" s="239"/>
      <c r="D12" s="240"/>
      <c r="E12" s="240"/>
      <c r="F12" s="240"/>
      <c r="G12" s="240"/>
      <c r="H12" s="240"/>
      <c r="I12" s="240"/>
      <c r="J12" s="240"/>
      <c r="K12" s="240"/>
      <c r="L12" s="241"/>
      <c r="M12" s="187"/>
    </row>
    <row r="13" spans="2:13" ht="15" customHeight="1" x14ac:dyDescent="0.25">
      <c r="B13" s="186"/>
      <c r="C13" s="239"/>
      <c r="D13" s="240"/>
      <c r="E13" s="240"/>
      <c r="F13" s="240"/>
      <c r="G13" s="240"/>
      <c r="H13" s="240"/>
      <c r="I13" s="240"/>
      <c r="J13" s="240"/>
      <c r="K13" s="240"/>
      <c r="L13" s="241"/>
      <c r="M13" s="187"/>
    </row>
    <row r="14" spans="2:13" ht="15" customHeight="1" x14ac:dyDescent="0.25">
      <c r="B14" s="186"/>
      <c r="C14" s="239"/>
      <c r="D14" s="240"/>
      <c r="E14" s="240"/>
      <c r="F14" s="240"/>
      <c r="G14" s="240"/>
      <c r="H14" s="240"/>
      <c r="I14" s="240"/>
      <c r="J14" s="240"/>
      <c r="K14" s="240"/>
      <c r="L14" s="241"/>
      <c r="M14" s="187"/>
    </row>
    <row r="15" spans="2:13" ht="15" customHeight="1" x14ac:dyDescent="0.25">
      <c r="B15" s="186"/>
      <c r="C15" s="239"/>
      <c r="D15" s="240"/>
      <c r="E15" s="240"/>
      <c r="F15" s="240"/>
      <c r="G15" s="240"/>
      <c r="H15" s="240"/>
      <c r="I15" s="240"/>
      <c r="J15" s="240"/>
      <c r="K15" s="240"/>
      <c r="L15" s="241"/>
      <c r="M15" s="187"/>
    </row>
    <row r="16" spans="2:13" ht="15" customHeight="1" x14ac:dyDescent="0.25">
      <c r="B16" s="186"/>
      <c r="C16" s="239"/>
      <c r="D16" s="240"/>
      <c r="E16" s="240"/>
      <c r="F16" s="240"/>
      <c r="G16" s="240"/>
      <c r="H16" s="240"/>
      <c r="I16" s="240"/>
      <c r="J16" s="240"/>
      <c r="K16" s="240"/>
      <c r="L16" s="241"/>
      <c r="M16" s="187"/>
    </row>
    <row r="17" spans="2:13" ht="15" customHeight="1" x14ac:dyDescent="0.25">
      <c r="B17" s="186"/>
      <c r="C17" s="239"/>
      <c r="D17" s="240"/>
      <c r="E17" s="240"/>
      <c r="F17" s="240"/>
      <c r="G17" s="240"/>
      <c r="H17" s="240"/>
      <c r="I17" s="240"/>
      <c r="J17" s="240"/>
      <c r="K17" s="240"/>
      <c r="L17" s="241"/>
      <c r="M17" s="187"/>
    </row>
    <row r="18" spans="2:13" ht="15" customHeight="1" x14ac:dyDescent="0.25">
      <c r="B18" s="186"/>
      <c r="C18" s="239"/>
      <c r="D18" s="240"/>
      <c r="E18" s="240"/>
      <c r="F18" s="240"/>
      <c r="G18" s="240"/>
      <c r="H18" s="240"/>
      <c r="I18" s="240"/>
      <c r="J18" s="240"/>
      <c r="K18" s="240"/>
      <c r="L18" s="241"/>
      <c r="M18" s="187"/>
    </row>
    <row r="19" spans="2:13" ht="15" customHeight="1" x14ac:dyDescent="0.25">
      <c r="B19" s="186"/>
      <c r="C19" s="239"/>
      <c r="D19" s="240"/>
      <c r="E19" s="240"/>
      <c r="F19" s="240"/>
      <c r="G19" s="240"/>
      <c r="H19" s="240"/>
      <c r="I19" s="240"/>
      <c r="J19" s="240"/>
      <c r="K19" s="240"/>
      <c r="L19" s="241"/>
      <c r="M19" s="187"/>
    </row>
    <row r="20" spans="2:13" ht="15" customHeight="1" x14ac:dyDescent="0.25">
      <c r="B20" s="186"/>
      <c r="C20" s="239"/>
      <c r="D20" s="240"/>
      <c r="E20" s="240"/>
      <c r="F20" s="240"/>
      <c r="G20" s="240"/>
      <c r="H20" s="240"/>
      <c r="I20" s="240"/>
      <c r="J20" s="240"/>
      <c r="K20" s="240"/>
      <c r="L20" s="241"/>
      <c r="M20" s="187"/>
    </row>
    <row r="21" spans="2:13" ht="15" customHeight="1" x14ac:dyDescent="0.25">
      <c r="B21" s="186"/>
      <c r="C21" s="239"/>
      <c r="D21" s="240"/>
      <c r="E21" s="240"/>
      <c r="F21" s="240"/>
      <c r="G21" s="240"/>
      <c r="H21" s="240"/>
      <c r="I21" s="240"/>
      <c r="J21" s="240"/>
      <c r="K21" s="240"/>
      <c r="L21" s="241"/>
      <c r="M21" s="187"/>
    </row>
    <row r="22" spans="2:13" ht="15" customHeight="1" thickBot="1" x14ac:dyDescent="0.3">
      <c r="B22" s="186"/>
      <c r="C22" s="242"/>
      <c r="D22" s="243"/>
      <c r="E22" s="243"/>
      <c r="F22" s="243"/>
      <c r="G22" s="243"/>
      <c r="H22" s="243"/>
      <c r="I22" s="243"/>
      <c r="J22" s="243"/>
      <c r="K22" s="243"/>
      <c r="L22" s="244"/>
      <c r="M22" s="187"/>
    </row>
    <row r="23" spans="2:13" ht="15" customHeight="1" x14ac:dyDescent="0.25">
      <c r="B23" s="186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7"/>
    </row>
    <row r="24" spans="2:13" ht="15" customHeight="1" x14ac:dyDescent="0.25">
      <c r="B24" s="186"/>
      <c r="C24" s="180"/>
      <c r="D24" s="235"/>
      <c r="E24" s="235"/>
      <c r="F24" s="235"/>
      <c r="G24" s="235"/>
      <c r="H24" s="235"/>
      <c r="I24" s="235"/>
      <c r="J24" s="235"/>
      <c r="K24" s="180"/>
      <c r="L24" s="180"/>
      <c r="M24" s="187"/>
    </row>
    <row r="25" spans="2:13" ht="15" customHeight="1" x14ac:dyDescent="0.25">
      <c r="B25" s="186"/>
      <c r="C25" s="180"/>
      <c r="D25" s="235"/>
      <c r="E25" s="235"/>
      <c r="F25" s="235"/>
      <c r="G25" s="235"/>
      <c r="H25" s="235"/>
      <c r="I25" s="235"/>
      <c r="J25" s="235"/>
      <c r="K25" s="180"/>
      <c r="L25" s="180"/>
      <c r="M25" s="187"/>
    </row>
    <row r="26" spans="2:13" ht="15" customHeight="1" x14ac:dyDescent="0.25">
      <c r="B26" s="186"/>
      <c r="C26" s="180"/>
      <c r="D26" s="245" t="s">
        <v>136</v>
      </c>
      <c r="E26" s="245"/>
      <c r="F26" s="245"/>
      <c r="G26" s="245"/>
      <c r="H26" s="245"/>
      <c r="I26" s="245"/>
      <c r="J26" s="245"/>
      <c r="K26" s="180"/>
      <c r="L26" s="180"/>
      <c r="M26" s="187"/>
    </row>
    <row r="27" spans="2:13" ht="15" customHeight="1" x14ac:dyDescent="0.25">
      <c r="B27" s="186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7"/>
    </row>
    <row r="28" spans="2:13" ht="15" customHeight="1" x14ac:dyDescent="0.25">
      <c r="B28" s="186"/>
      <c r="C28" s="180"/>
      <c r="D28" s="235" t="s">
        <v>130</v>
      </c>
      <c r="E28" s="235"/>
      <c r="F28" s="235"/>
      <c r="G28" s="235"/>
      <c r="H28" s="235"/>
      <c r="I28" s="235"/>
      <c r="J28" s="235"/>
      <c r="K28" s="180"/>
      <c r="L28" s="180"/>
      <c r="M28" s="187"/>
    </row>
    <row r="29" spans="2:13" ht="15" customHeight="1" x14ac:dyDescent="0.25">
      <c r="B29" s="186"/>
      <c r="C29" s="180"/>
      <c r="D29" s="235" t="s">
        <v>131</v>
      </c>
      <c r="E29" s="235"/>
      <c r="F29" s="235"/>
      <c r="G29" s="235"/>
      <c r="H29" s="235"/>
      <c r="I29" s="235"/>
      <c r="J29" s="235"/>
      <c r="K29" s="180"/>
      <c r="L29" s="180"/>
      <c r="M29" s="187"/>
    </row>
    <row r="30" spans="2:13" ht="15" customHeight="1" x14ac:dyDescent="0.25">
      <c r="B30" s="186"/>
      <c r="C30" s="180"/>
      <c r="D30" s="235" t="s">
        <v>132</v>
      </c>
      <c r="E30" s="235"/>
      <c r="F30" s="235"/>
      <c r="G30" s="235"/>
      <c r="H30" s="235"/>
      <c r="I30" s="235"/>
      <c r="J30" s="235"/>
      <c r="K30" s="180"/>
      <c r="L30" s="180"/>
      <c r="M30" s="187"/>
    </row>
    <row r="31" spans="2:13" ht="15" customHeight="1" x14ac:dyDescent="0.25">
      <c r="B31" s="186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7"/>
    </row>
    <row r="32" spans="2:13" ht="15" customHeight="1" x14ac:dyDescent="0.25">
      <c r="B32" s="186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7"/>
    </row>
    <row r="33" spans="2:13" ht="15" customHeight="1" x14ac:dyDescent="0.25">
      <c r="B33" s="186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7"/>
    </row>
    <row r="34" spans="2:13" ht="15" customHeight="1" x14ac:dyDescent="0.25">
      <c r="B34" s="186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7"/>
    </row>
    <row r="35" spans="2:13" ht="15" customHeight="1" x14ac:dyDescent="0.25">
      <c r="B35" s="186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7"/>
    </row>
    <row r="36" spans="2:13" ht="15" customHeight="1" x14ac:dyDescent="0.25">
      <c r="B36" s="186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7"/>
    </row>
    <row r="37" spans="2:13" ht="15" customHeight="1" x14ac:dyDescent="0.25">
      <c r="B37" s="186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7"/>
    </row>
    <row r="38" spans="2:13" ht="15" customHeight="1" thickBot="1" x14ac:dyDescent="0.3">
      <c r="B38" s="188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90"/>
    </row>
    <row r="39" spans="2:13" s="180" customFormat="1" ht="15" customHeight="1" x14ac:dyDescent="0.25"/>
    <row r="40" spans="2:13" s="180" customFormat="1" ht="15" customHeight="1" x14ac:dyDescent="0.25"/>
    <row r="41" spans="2:13" s="180" customFormat="1" ht="15" customHeight="1" x14ac:dyDescent="0.25"/>
    <row r="42" spans="2:13" s="180" customFormat="1" ht="15" customHeight="1" x14ac:dyDescent="0.25"/>
    <row r="43" spans="2:13" s="180" customFormat="1" ht="15" customHeight="1" x14ac:dyDescent="0.25"/>
    <row r="44" spans="2:13" s="180" customFormat="1" ht="15" customHeight="1" x14ac:dyDescent="0.25"/>
    <row r="45" spans="2:13" s="180" customFormat="1" ht="15" customHeight="1" x14ac:dyDescent="0.25"/>
    <row r="46" spans="2:13" s="180" customFormat="1" ht="15" customHeight="1" x14ac:dyDescent="0.25"/>
    <row r="47" spans="2:13" s="180" customFormat="1" ht="15" customHeight="1" x14ac:dyDescent="0.25"/>
    <row r="48" spans="2:13" s="180" customFormat="1" ht="15" customHeight="1" x14ac:dyDescent="0.25"/>
    <row r="49" s="180" customFormat="1" ht="15" customHeight="1" x14ac:dyDescent="0.25"/>
    <row r="50" s="180" customFormat="1" ht="15" customHeight="1" x14ac:dyDescent="0.25"/>
    <row r="51" s="180" customFormat="1" ht="15" customHeight="1" x14ac:dyDescent="0.25"/>
    <row r="52" s="180" customFormat="1" ht="15" customHeight="1" x14ac:dyDescent="0.25"/>
    <row r="53" s="180" customFormat="1" ht="15" customHeight="1" x14ac:dyDescent="0.25"/>
    <row r="54" s="180" customFormat="1" ht="15" customHeight="1" x14ac:dyDescent="0.25"/>
    <row r="55" s="180" customFormat="1" ht="15" customHeight="1" x14ac:dyDescent="0.25"/>
    <row r="56" s="180" customFormat="1" ht="15" customHeight="1" x14ac:dyDescent="0.25"/>
    <row r="57" s="180" customFormat="1" ht="15" customHeight="1" x14ac:dyDescent="0.25"/>
    <row r="58" s="180" customFormat="1" ht="15" customHeight="1" x14ac:dyDescent="0.25"/>
    <row r="59" s="180" customFormat="1" ht="15" customHeight="1" x14ac:dyDescent="0.25"/>
    <row r="60" s="180" customFormat="1" ht="15" customHeight="1" x14ac:dyDescent="0.25"/>
    <row r="61" s="180" customFormat="1" ht="15" customHeight="1" x14ac:dyDescent="0.25"/>
    <row r="62" s="180" customFormat="1" ht="15" customHeight="1" x14ac:dyDescent="0.25"/>
    <row r="63" s="180" customFormat="1" ht="15" customHeight="1" x14ac:dyDescent="0.25"/>
    <row r="64" s="180" customFormat="1" ht="15" customHeight="1" x14ac:dyDescent="0.25"/>
    <row r="65" s="180" customFormat="1" ht="15" customHeight="1" x14ac:dyDescent="0.25"/>
    <row r="66" s="180" customFormat="1" ht="15" customHeight="1" x14ac:dyDescent="0.25"/>
    <row r="67" s="180" customFormat="1" ht="15" customHeight="1" x14ac:dyDescent="0.25"/>
    <row r="68" s="180" customFormat="1" ht="15" customHeight="1" x14ac:dyDescent="0.25"/>
    <row r="69" s="180" customFormat="1" ht="15" customHeight="1" x14ac:dyDescent="0.25"/>
    <row r="70" s="180" customFormat="1" ht="15" customHeight="1" x14ac:dyDescent="0.25"/>
    <row r="71" s="180" customFormat="1" ht="15" customHeight="1" x14ac:dyDescent="0.25"/>
    <row r="72" s="180" customFormat="1" ht="15" customHeight="1" x14ac:dyDescent="0.25"/>
    <row r="73" s="180" customFormat="1" ht="15" customHeight="1" x14ac:dyDescent="0.25"/>
    <row r="74" s="180" customFormat="1" ht="15" customHeight="1" x14ac:dyDescent="0.25"/>
    <row r="75" s="180" customFormat="1" ht="15" customHeight="1" x14ac:dyDescent="0.25"/>
    <row r="76" s="180" customFormat="1" ht="15" customHeight="1" x14ac:dyDescent="0.25"/>
    <row r="77" s="180" customFormat="1" ht="15" customHeight="1" x14ac:dyDescent="0.25"/>
    <row r="78" s="180" customFormat="1" ht="15" customHeight="1" x14ac:dyDescent="0.25"/>
    <row r="79" s="180" customFormat="1" ht="15" customHeight="1" x14ac:dyDescent="0.25"/>
    <row r="80" s="180" customFormat="1" ht="15" customHeight="1" x14ac:dyDescent="0.25"/>
    <row r="81" s="180" customFormat="1" ht="15" customHeight="1" x14ac:dyDescent="0.25"/>
    <row r="82" s="180" customFormat="1" ht="15" customHeight="1" x14ac:dyDescent="0.25"/>
    <row r="83" s="180" customFormat="1" ht="15" customHeight="1" x14ac:dyDescent="0.25"/>
    <row r="84" s="180" customFormat="1" ht="15" customHeight="1" x14ac:dyDescent="0.25"/>
    <row r="85" s="180" customFormat="1" ht="15" customHeight="1" x14ac:dyDescent="0.25"/>
    <row r="86" s="180" customFormat="1" ht="15" customHeight="1" x14ac:dyDescent="0.25"/>
    <row r="87" s="180" customFormat="1" ht="15" customHeight="1" x14ac:dyDescent="0.25"/>
    <row r="88" s="180" customFormat="1" ht="15" customHeight="1" x14ac:dyDescent="0.25"/>
    <row r="89" s="180" customFormat="1" ht="15" customHeight="1" x14ac:dyDescent="0.25"/>
    <row r="90" s="180" customFormat="1" ht="15" customHeight="1" x14ac:dyDescent="0.25"/>
    <row r="91" s="180" customFormat="1" ht="15" customHeight="1" x14ac:dyDescent="0.25"/>
    <row r="92" s="180" customFormat="1" ht="15" customHeight="1" x14ac:dyDescent="0.25"/>
    <row r="93" s="180" customFormat="1" ht="15" customHeight="1" x14ac:dyDescent="0.25"/>
    <row r="94" s="180" customFormat="1" ht="15" customHeight="1" x14ac:dyDescent="0.25"/>
    <row r="95" s="180" customFormat="1" ht="15" customHeight="1" x14ac:dyDescent="0.25"/>
    <row r="96" s="180" customFormat="1" ht="15" customHeight="1" x14ac:dyDescent="0.25"/>
    <row r="97" s="180" customFormat="1" ht="15" customHeight="1" x14ac:dyDescent="0.25"/>
    <row r="98" s="180" customFormat="1" ht="15" customHeight="1" x14ac:dyDescent="0.25"/>
    <row r="99" s="180" customFormat="1" ht="15" customHeight="1" x14ac:dyDescent="0.25"/>
    <row r="100" s="180" customFormat="1" ht="15" customHeight="1" x14ac:dyDescent="0.25"/>
    <row r="101" s="180" customFormat="1" ht="15" customHeight="1" x14ac:dyDescent="0.25"/>
    <row r="102" s="180" customFormat="1" ht="15" customHeight="1" x14ac:dyDescent="0.25"/>
    <row r="103" s="180" customFormat="1" ht="15" customHeight="1" x14ac:dyDescent="0.25"/>
    <row r="104" s="180" customFormat="1" ht="15" customHeight="1" x14ac:dyDescent="0.25"/>
    <row r="105" s="180" customFormat="1" ht="15" customHeight="1" x14ac:dyDescent="0.25"/>
    <row r="106" s="180" customFormat="1" ht="15" customHeight="1" x14ac:dyDescent="0.25"/>
    <row r="107" s="180" customFormat="1" ht="15" customHeight="1" x14ac:dyDescent="0.25"/>
    <row r="108" s="180" customFormat="1" ht="15" customHeight="1" x14ac:dyDescent="0.25"/>
    <row r="109" s="180" customFormat="1" ht="15" customHeight="1" x14ac:dyDescent="0.25"/>
    <row r="110" s="180" customFormat="1" ht="15" customHeight="1" x14ac:dyDescent="0.25"/>
    <row r="111" s="180" customFormat="1" ht="15" customHeight="1" x14ac:dyDescent="0.25"/>
    <row r="112" s="180" customFormat="1" ht="15" customHeight="1" x14ac:dyDescent="0.25"/>
    <row r="113" s="180" customFormat="1" ht="15" customHeight="1" x14ac:dyDescent="0.25"/>
    <row r="114" s="180" customFormat="1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</sheetData>
  <mergeCells count="7">
    <mergeCell ref="D29:J29"/>
    <mergeCell ref="D30:J30"/>
    <mergeCell ref="C9:L22"/>
    <mergeCell ref="D24:J24"/>
    <mergeCell ref="D25:J25"/>
    <mergeCell ref="D26:J26"/>
    <mergeCell ref="D28:J28"/>
  </mergeCells>
  <pageMargins left="0.25" right="0.25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18"/>
  <sheetViews>
    <sheetView topLeftCell="A10" workbookViewId="0">
      <selection activeCell="C9" sqref="C9:L12"/>
    </sheetView>
  </sheetViews>
  <sheetFormatPr defaultRowHeight="12.75" x14ac:dyDescent="0.25"/>
  <cols>
    <col min="1" max="1" width="9.140625" style="181" customWidth="1"/>
    <col min="2" max="2" width="4.7109375" style="181" customWidth="1"/>
    <col min="3" max="8" width="8.7109375" style="181" customWidth="1"/>
    <col min="9" max="9" width="4.7109375" style="181" customWidth="1"/>
    <col min="10" max="10" width="15.28515625" style="181" customWidth="1"/>
    <col min="11" max="11" width="7.7109375" style="181" customWidth="1"/>
    <col min="12" max="12" width="8" style="181" customWidth="1"/>
    <col min="13" max="13" width="4.7109375" style="181" customWidth="1"/>
    <col min="14" max="256" width="9.140625" style="181"/>
    <col min="257" max="257" width="9.140625" style="181" customWidth="1"/>
    <col min="258" max="258" width="4.7109375" style="181" customWidth="1"/>
    <col min="259" max="264" width="8.7109375" style="181" customWidth="1"/>
    <col min="265" max="265" width="4.7109375" style="181" customWidth="1"/>
    <col min="266" max="266" width="15.28515625" style="181" customWidth="1"/>
    <col min="267" max="267" width="7.7109375" style="181" customWidth="1"/>
    <col min="268" max="268" width="8" style="181" customWidth="1"/>
    <col min="269" max="269" width="4.7109375" style="181" customWidth="1"/>
    <col min="270" max="512" width="9.140625" style="181"/>
    <col min="513" max="513" width="9.140625" style="181" customWidth="1"/>
    <col min="514" max="514" width="4.7109375" style="181" customWidth="1"/>
    <col min="515" max="520" width="8.7109375" style="181" customWidth="1"/>
    <col min="521" max="521" width="4.7109375" style="181" customWidth="1"/>
    <col min="522" max="522" width="15.28515625" style="181" customWidth="1"/>
    <col min="523" max="523" width="7.7109375" style="181" customWidth="1"/>
    <col min="524" max="524" width="8" style="181" customWidth="1"/>
    <col min="525" max="525" width="4.7109375" style="181" customWidth="1"/>
    <col min="526" max="768" width="9.140625" style="181"/>
    <col min="769" max="769" width="9.140625" style="181" customWidth="1"/>
    <col min="770" max="770" width="4.7109375" style="181" customWidth="1"/>
    <col min="771" max="776" width="8.7109375" style="181" customWidth="1"/>
    <col min="777" max="777" width="4.7109375" style="181" customWidth="1"/>
    <col min="778" max="778" width="15.28515625" style="181" customWidth="1"/>
    <col min="779" max="779" width="7.7109375" style="181" customWidth="1"/>
    <col min="780" max="780" width="8" style="181" customWidth="1"/>
    <col min="781" max="781" width="4.7109375" style="181" customWidth="1"/>
    <col min="782" max="1024" width="9.140625" style="181"/>
    <col min="1025" max="1025" width="9.140625" style="181" customWidth="1"/>
    <col min="1026" max="1026" width="4.7109375" style="181" customWidth="1"/>
    <col min="1027" max="1032" width="8.7109375" style="181" customWidth="1"/>
    <col min="1033" max="1033" width="4.7109375" style="181" customWidth="1"/>
    <col min="1034" max="1034" width="15.28515625" style="181" customWidth="1"/>
    <col min="1035" max="1035" width="7.7109375" style="181" customWidth="1"/>
    <col min="1036" max="1036" width="8" style="181" customWidth="1"/>
    <col min="1037" max="1037" width="4.7109375" style="181" customWidth="1"/>
    <col min="1038" max="1280" width="9.140625" style="181"/>
    <col min="1281" max="1281" width="9.140625" style="181" customWidth="1"/>
    <col min="1282" max="1282" width="4.7109375" style="181" customWidth="1"/>
    <col min="1283" max="1288" width="8.7109375" style="181" customWidth="1"/>
    <col min="1289" max="1289" width="4.7109375" style="181" customWidth="1"/>
    <col min="1290" max="1290" width="15.28515625" style="181" customWidth="1"/>
    <col min="1291" max="1291" width="7.7109375" style="181" customWidth="1"/>
    <col min="1292" max="1292" width="8" style="181" customWidth="1"/>
    <col min="1293" max="1293" width="4.7109375" style="181" customWidth="1"/>
    <col min="1294" max="1536" width="9.140625" style="181"/>
    <col min="1537" max="1537" width="9.140625" style="181" customWidth="1"/>
    <col min="1538" max="1538" width="4.7109375" style="181" customWidth="1"/>
    <col min="1539" max="1544" width="8.7109375" style="181" customWidth="1"/>
    <col min="1545" max="1545" width="4.7109375" style="181" customWidth="1"/>
    <col min="1546" max="1546" width="15.28515625" style="181" customWidth="1"/>
    <col min="1547" max="1547" width="7.7109375" style="181" customWidth="1"/>
    <col min="1548" max="1548" width="8" style="181" customWidth="1"/>
    <col min="1549" max="1549" width="4.7109375" style="181" customWidth="1"/>
    <col min="1550" max="1792" width="9.140625" style="181"/>
    <col min="1793" max="1793" width="9.140625" style="181" customWidth="1"/>
    <col min="1794" max="1794" width="4.7109375" style="181" customWidth="1"/>
    <col min="1795" max="1800" width="8.7109375" style="181" customWidth="1"/>
    <col min="1801" max="1801" width="4.7109375" style="181" customWidth="1"/>
    <col min="1802" max="1802" width="15.28515625" style="181" customWidth="1"/>
    <col min="1803" max="1803" width="7.7109375" style="181" customWidth="1"/>
    <col min="1804" max="1804" width="8" style="181" customWidth="1"/>
    <col min="1805" max="1805" width="4.7109375" style="181" customWidth="1"/>
    <col min="1806" max="2048" width="9.140625" style="181"/>
    <col min="2049" max="2049" width="9.140625" style="181" customWidth="1"/>
    <col min="2050" max="2050" width="4.7109375" style="181" customWidth="1"/>
    <col min="2051" max="2056" width="8.7109375" style="181" customWidth="1"/>
    <col min="2057" max="2057" width="4.7109375" style="181" customWidth="1"/>
    <col min="2058" max="2058" width="15.28515625" style="181" customWidth="1"/>
    <col min="2059" max="2059" width="7.7109375" style="181" customWidth="1"/>
    <col min="2060" max="2060" width="8" style="181" customWidth="1"/>
    <col min="2061" max="2061" width="4.7109375" style="181" customWidth="1"/>
    <col min="2062" max="2304" width="9.140625" style="181"/>
    <col min="2305" max="2305" width="9.140625" style="181" customWidth="1"/>
    <col min="2306" max="2306" width="4.7109375" style="181" customWidth="1"/>
    <col min="2307" max="2312" width="8.7109375" style="181" customWidth="1"/>
    <col min="2313" max="2313" width="4.7109375" style="181" customWidth="1"/>
    <col min="2314" max="2314" width="15.28515625" style="181" customWidth="1"/>
    <col min="2315" max="2315" width="7.7109375" style="181" customWidth="1"/>
    <col min="2316" max="2316" width="8" style="181" customWidth="1"/>
    <col min="2317" max="2317" width="4.7109375" style="181" customWidth="1"/>
    <col min="2318" max="2560" width="9.140625" style="181"/>
    <col min="2561" max="2561" width="9.140625" style="181" customWidth="1"/>
    <col min="2562" max="2562" width="4.7109375" style="181" customWidth="1"/>
    <col min="2563" max="2568" width="8.7109375" style="181" customWidth="1"/>
    <col min="2569" max="2569" width="4.7109375" style="181" customWidth="1"/>
    <col min="2570" max="2570" width="15.28515625" style="181" customWidth="1"/>
    <col min="2571" max="2571" width="7.7109375" style="181" customWidth="1"/>
    <col min="2572" max="2572" width="8" style="181" customWidth="1"/>
    <col min="2573" max="2573" width="4.7109375" style="181" customWidth="1"/>
    <col min="2574" max="2816" width="9.140625" style="181"/>
    <col min="2817" max="2817" width="9.140625" style="181" customWidth="1"/>
    <col min="2818" max="2818" width="4.7109375" style="181" customWidth="1"/>
    <col min="2819" max="2824" width="8.7109375" style="181" customWidth="1"/>
    <col min="2825" max="2825" width="4.7109375" style="181" customWidth="1"/>
    <col min="2826" max="2826" width="15.28515625" style="181" customWidth="1"/>
    <col min="2827" max="2827" width="7.7109375" style="181" customWidth="1"/>
    <col min="2828" max="2828" width="8" style="181" customWidth="1"/>
    <col min="2829" max="2829" width="4.7109375" style="181" customWidth="1"/>
    <col min="2830" max="3072" width="9.140625" style="181"/>
    <col min="3073" max="3073" width="9.140625" style="181" customWidth="1"/>
    <col min="3074" max="3074" width="4.7109375" style="181" customWidth="1"/>
    <col min="3075" max="3080" width="8.7109375" style="181" customWidth="1"/>
    <col min="3081" max="3081" width="4.7109375" style="181" customWidth="1"/>
    <col min="3082" max="3082" width="15.28515625" style="181" customWidth="1"/>
    <col min="3083" max="3083" width="7.7109375" style="181" customWidth="1"/>
    <col min="3084" max="3084" width="8" style="181" customWidth="1"/>
    <col min="3085" max="3085" width="4.7109375" style="181" customWidth="1"/>
    <col min="3086" max="3328" width="9.140625" style="181"/>
    <col min="3329" max="3329" width="9.140625" style="181" customWidth="1"/>
    <col min="3330" max="3330" width="4.7109375" style="181" customWidth="1"/>
    <col min="3331" max="3336" width="8.7109375" style="181" customWidth="1"/>
    <col min="3337" max="3337" width="4.7109375" style="181" customWidth="1"/>
    <col min="3338" max="3338" width="15.28515625" style="181" customWidth="1"/>
    <col min="3339" max="3339" width="7.7109375" style="181" customWidth="1"/>
    <col min="3340" max="3340" width="8" style="181" customWidth="1"/>
    <col min="3341" max="3341" width="4.7109375" style="181" customWidth="1"/>
    <col min="3342" max="3584" width="9.140625" style="181"/>
    <col min="3585" max="3585" width="9.140625" style="181" customWidth="1"/>
    <col min="3586" max="3586" width="4.7109375" style="181" customWidth="1"/>
    <col min="3587" max="3592" width="8.7109375" style="181" customWidth="1"/>
    <col min="3593" max="3593" width="4.7109375" style="181" customWidth="1"/>
    <col min="3594" max="3594" width="15.28515625" style="181" customWidth="1"/>
    <col min="3595" max="3595" width="7.7109375" style="181" customWidth="1"/>
    <col min="3596" max="3596" width="8" style="181" customWidth="1"/>
    <col min="3597" max="3597" width="4.7109375" style="181" customWidth="1"/>
    <col min="3598" max="3840" width="9.140625" style="181"/>
    <col min="3841" max="3841" width="9.140625" style="181" customWidth="1"/>
    <col min="3842" max="3842" width="4.7109375" style="181" customWidth="1"/>
    <col min="3843" max="3848" width="8.7109375" style="181" customWidth="1"/>
    <col min="3849" max="3849" width="4.7109375" style="181" customWidth="1"/>
    <col min="3850" max="3850" width="15.28515625" style="181" customWidth="1"/>
    <col min="3851" max="3851" width="7.7109375" style="181" customWidth="1"/>
    <col min="3852" max="3852" width="8" style="181" customWidth="1"/>
    <col min="3853" max="3853" width="4.7109375" style="181" customWidth="1"/>
    <col min="3854" max="4096" width="9.140625" style="181"/>
    <col min="4097" max="4097" width="9.140625" style="181" customWidth="1"/>
    <col min="4098" max="4098" width="4.7109375" style="181" customWidth="1"/>
    <col min="4099" max="4104" width="8.7109375" style="181" customWidth="1"/>
    <col min="4105" max="4105" width="4.7109375" style="181" customWidth="1"/>
    <col min="4106" max="4106" width="15.28515625" style="181" customWidth="1"/>
    <col min="4107" max="4107" width="7.7109375" style="181" customWidth="1"/>
    <col min="4108" max="4108" width="8" style="181" customWidth="1"/>
    <col min="4109" max="4109" width="4.7109375" style="181" customWidth="1"/>
    <col min="4110" max="4352" width="9.140625" style="181"/>
    <col min="4353" max="4353" width="9.140625" style="181" customWidth="1"/>
    <col min="4354" max="4354" width="4.7109375" style="181" customWidth="1"/>
    <col min="4355" max="4360" width="8.7109375" style="181" customWidth="1"/>
    <col min="4361" max="4361" width="4.7109375" style="181" customWidth="1"/>
    <col min="4362" max="4362" width="15.28515625" style="181" customWidth="1"/>
    <col min="4363" max="4363" width="7.7109375" style="181" customWidth="1"/>
    <col min="4364" max="4364" width="8" style="181" customWidth="1"/>
    <col min="4365" max="4365" width="4.7109375" style="181" customWidth="1"/>
    <col min="4366" max="4608" width="9.140625" style="181"/>
    <col min="4609" max="4609" width="9.140625" style="181" customWidth="1"/>
    <col min="4610" max="4610" width="4.7109375" style="181" customWidth="1"/>
    <col min="4611" max="4616" width="8.7109375" style="181" customWidth="1"/>
    <col min="4617" max="4617" width="4.7109375" style="181" customWidth="1"/>
    <col min="4618" max="4618" width="15.28515625" style="181" customWidth="1"/>
    <col min="4619" max="4619" width="7.7109375" style="181" customWidth="1"/>
    <col min="4620" max="4620" width="8" style="181" customWidth="1"/>
    <col min="4621" max="4621" width="4.7109375" style="181" customWidth="1"/>
    <col min="4622" max="4864" width="9.140625" style="181"/>
    <col min="4865" max="4865" width="9.140625" style="181" customWidth="1"/>
    <col min="4866" max="4866" width="4.7109375" style="181" customWidth="1"/>
    <col min="4867" max="4872" width="8.7109375" style="181" customWidth="1"/>
    <col min="4873" max="4873" width="4.7109375" style="181" customWidth="1"/>
    <col min="4874" max="4874" width="15.28515625" style="181" customWidth="1"/>
    <col min="4875" max="4875" width="7.7109375" style="181" customWidth="1"/>
    <col min="4876" max="4876" width="8" style="181" customWidth="1"/>
    <col min="4877" max="4877" width="4.7109375" style="181" customWidth="1"/>
    <col min="4878" max="5120" width="9.140625" style="181"/>
    <col min="5121" max="5121" width="9.140625" style="181" customWidth="1"/>
    <col min="5122" max="5122" width="4.7109375" style="181" customWidth="1"/>
    <col min="5123" max="5128" width="8.7109375" style="181" customWidth="1"/>
    <col min="5129" max="5129" width="4.7109375" style="181" customWidth="1"/>
    <col min="5130" max="5130" width="15.28515625" style="181" customWidth="1"/>
    <col min="5131" max="5131" width="7.7109375" style="181" customWidth="1"/>
    <col min="5132" max="5132" width="8" style="181" customWidth="1"/>
    <col min="5133" max="5133" width="4.7109375" style="181" customWidth="1"/>
    <col min="5134" max="5376" width="9.140625" style="181"/>
    <col min="5377" max="5377" width="9.140625" style="181" customWidth="1"/>
    <col min="5378" max="5378" width="4.7109375" style="181" customWidth="1"/>
    <col min="5379" max="5384" width="8.7109375" style="181" customWidth="1"/>
    <col min="5385" max="5385" width="4.7109375" style="181" customWidth="1"/>
    <col min="5386" max="5386" width="15.28515625" style="181" customWidth="1"/>
    <col min="5387" max="5387" width="7.7109375" style="181" customWidth="1"/>
    <col min="5388" max="5388" width="8" style="181" customWidth="1"/>
    <col min="5389" max="5389" width="4.7109375" style="181" customWidth="1"/>
    <col min="5390" max="5632" width="9.140625" style="181"/>
    <col min="5633" max="5633" width="9.140625" style="181" customWidth="1"/>
    <col min="5634" max="5634" width="4.7109375" style="181" customWidth="1"/>
    <col min="5635" max="5640" width="8.7109375" style="181" customWidth="1"/>
    <col min="5641" max="5641" width="4.7109375" style="181" customWidth="1"/>
    <col min="5642" max="5642" width="15.28515625" style="181" customWidth="1"/>
    <col min="5643" max="5643" width="7.7109375" style="181" customWidth="1"/>
    <col min="5644" max="5644" width="8" style="181" customWidth="1"/>
    <col min="5645" max="5645" width="4.7109375" style="181" customWidth="1"/>
    <col min="5646" max="5888" width="9.140625" style="181"/>
    <col min="5889" max="5889" width="9.140625" style="181" customWidth="1"/>
    <col min="5890" max="5890" width="4.7109375" style="181" customWidth="1"/>
    <col min="5891" max="5896" width="8.7109375" style="181" customWidth="1"/>
    <col min="5897" max="5897" width="4.7109375" style="181" customWidth="1"/>
    <col min="5898" max="5898" width="15.28515625" style="181" customWidth="1"/>
    <col min="5899" max="5899" width="7.7109375" style="181" customWidth="1"/>
    <col min="5900" max="5900" width="8" style="181" customWidth="1"/>
    <col min="5901" max="5901" width="4.7109375" style="181" customWidth="1"/>
    <col min="5902" max="6144" width="9.140625" style="181"/>
    <col min="6145" max="6145" width="9.140625" style="181" customWidth="1"/>
    <col min="6146" max="6146" width="4.7109375" style="181" customWidth="1"/>
    <col min="6147" max="6152" width="8.7109375" style="181" customWidth="1"/>
    <col min="6153" max="6153" width="4.7109375" style="181" customWidth="1"/>
    <col min="6154" max="6154" width="15.28515625" style="181" customWidth="1"/>
    <col min="6155" max="6155" width="7.7109375" style="181" customWidth="1"/>
    <col min="6156" max="6156" width="8" style="181" customWidth="1"/>
    <col min="6157" max="6157" width="4.7109375" style="181" customWidth="1"/>
    <col min="6158" max="6400" width="9.140625" style="181"/>
    <col min="6401" max="6401" width="9.140625" style="181" customWidth="1"/>
    <col min="6402" max="6402" width="4.7109375" style="181" customWidth="1"/>
    <col min="6403" max="6408" width="8.7109375" style="181" customWidth="1"/>
    <col min="6409" max="6409" width="4.7109375" style="181" customWidth="1"/>
    <col min="6410" max="6410" width="15.28515625" style="181" customWidth="1"/>
    <col min="6411" max="6411" width="7.7109375" style="181" customWidth="1"/>
    <col min="6412" max="6412" width="8" style="181" customWidth="1"/>
    <col min="6413" max="6413" width="4.7109375" style="181" customWidth="1"/>
    <col min="6414" max="6656" width="9.140625" style="181"/>
    <col min="6657" max="6657" width="9.140625" style="181" customWidth="1"/>
    <col min="6658" max="6658" width="4.7109375" style="181" customWidth="1"/>
    <col min="6659" max="6664" width="8.7109375" style="181" customWidth="1"/>
    <col min="6665" max="6665" width="4.7109375" style="181" customWidth="1"/>
    <col min="6666" max="6666" width="15.28515625" style="181" customWidth="1"/>
    <col min="6667" max="6667" width="7.7109375" style="181" customWidth="1"/>
    <col min="6668" max="6668" width="8" style="181" customWidth="1"/>
    <col min="6669" max="6669" width="4.7109375" style="181" customWidth="1"/>
    <col min="6670" max="6912" width="9.140625" style="181"/>
    <col min="6913" max="6913" width="9.140625" style="181" customWidth="1"/>
    <col min="6914" max="6914" width="4.7109375" style="181" customWidth="1"/>
    <col min="6915" max="6920" width="8.7109375" style="181" customWidth="1"/>
    <col min="6921" max="6921" width="4.7109375" style="181" customWidth="1"/>
    <col min="6922" max="6922" width="15.28515625" style="181" customWidth="1"/>
    <col min="6923" max="6923" width="7.7109375" style="181" customWidth="1"/>
    <col min="6924" max="6924" width="8" style="181" customWidth="1"/>
    <col min="6925" max="6925" width="4.7109375" style="181" customWidth="1"/>
    <col min="6926" max="7168" width="9.140625" style="181"/>
    <col min="7169" max="7169" width="9.140625" style="181" customWidth="1"/>
    <col min="7170" max="7170" width="4.7109375" style="181" customWidth="1"/>
    <col min="7171" max="7176" width="8.7109375" style="181" customWidth="1"/>
    <col min="7177" max="7177" width="4.7109375" style="181" customWidth="1"/>
    <col min="7178" max="7178" width="15.28515625" style="181" customWidth="1"/>
    <col min="7179" max="7179" width="7.7109375" style="181" customWidth="1"/>
    <col min="7180" max="7180" width="8" style="181" customWidth="1"/>
    <col min="7181" max="7181" width="4.7109375" style="181" customWidth="1"/>
    <col min="7182" max="7424" width="9.140625" style="181"/>
    <col min="7425" max="7425" width="9.140625" style="181" customWidth="1"/>
    <col min="7426" max="7426" width="4.7109375" style="181" customWidth="1"/>
    <col min="7427" max="7432" width="8.7109375" style="181" customWidth="1"/>
    <col min="7433" max="7433" width="4.7109375" style="181" customWidth="1"/>
    <col min="7434" max="7434" width="15.28515625" style="181" customWidth="1"/>
    <col min="7435" max="7435" width="7.7109375" style="181" customWidth="1"/>
    <col min="7436" max="7436" width="8" style="181" customWidth="1"/>
    <col min="7437" max="7437" width="4.7109375" style="181" customWidth="1"/>
    <col min="7438" max="7680" width="9.140625" style="181"/>
    <col min="7681" max="7681" width="9.140625" style="181" customWidth="1"/>
    <col min="7682" max="7682" width="4.7109375" style="181" customWidth="1"/>
    <col min="7683" max="7688" width="8.7109375" style="181" customWidth="1"/>
    <col min="7689" max="7689" width="4.7109375" style="181" customWidth="1"/>
    <col min="7690" max="7690" width="15.28515625" style="181" customWidth="1"/>
    <col min="7691" max="7691" width="7.7109375" style="181" customWidth="1"/>
    <col min="7692" max="7692" width="8" style="181" customWidth="1"/>
    <col min="7693" max="7693" width="4.7109375" style="181" customWidth="1"/>
    <col min="7694" max="7936" width="9.140625" style="181"/>
    <col min="7937" max="7937" width="9.140625" style="181" customWidth="1"/>
    <col min="7938" max="7938" width="4.7109375" style="181" customWidth="1"/>
    <col min="7939" max="7944" width="8.7109375" style="181" customWidth="1"/>
    <col min="7945" max="7945" width="4.7109375" style="181" customWidth="1"/>
    <col min="7946" max="7946" width="15.28515625" style="181" customWidth="1"/>
    <col min="7947" max="7947" width="7.7109375" style="181" customWidth="1"/>
    <col min="7948" max="7948" width="8" style="181" customWidth="1"/>
    <col min="7949" max="7949" width="4.7109375" style="181" customWidth="1"/>
    <col min="7950" max="8192" width="9.140625" style="181"/>
    <col min="8193" max="8193" width="9.140625" style="181" customWidth="1"/>
    <col min="8194" max="8194" width="4.7109375" style="181" customWidth="1"/>
    <col min="8195" max="8200" width="8.7109375" style="181" customWidth="1"/>
    <col min="8201" max="8201" width="4.7109375" style="181" customWidth="1"/>
    <col min="8202" max="8202" width="15.28515625" style="181" customWidth="1"/>
    <col min="8203" max="8203" width="7.7109375" style="181" customWidth="1"/>
    <col min="8204" max="8204" width="8" style="181" customWidth="1"/>
    <col min="8205" max="8205" width="4.7109375" style="181" customWidth="1"/>
    <col min="8206" max="8448" width="9.140625" style="181"/>
    <col min="8449" max="8449" width="9.140625" style="181" customWidth="1"/>
    <col min="8450" max="8450" width="4.7109375" style="181" customWidth="1"/>
    <col min="8451" max="8456" width="8.7109375" style="181" customWidth="1"/>
    <col min="8457" max="8457" width="4.7109375" style="181" customWidth="1"/>
    <col min="8458" max="8458" width="15.28515625" style="181" customWidth="1"/>
    <col min="8459" max="8459" width="7.7109375" style="181" customWidth="1"/>
    <col min="8460" max="8460" width="8" style="181" customWidth="1"/>
    <col min="8461" max="8461" width="4.7109375" style="181" customWidth="1"/>
    <col min="8462" max="8704" width="9.140625" style="181"/>
    <col min="8705" max="8705" width="9.140625" style="181" customWidth="1"/>
    <col min="8706" max="8706" width="4.7109375" style="181" customWidth="1"/>
    <col min="8707" max="8712" width="8.7109375" style="181" customWidth="1"/>
    <col min="8713" max="8713" width="4.7109375" style="181" customWidth="1"/>
    <col min="8714" max="8714" width="15.28515625" style="181" customWidth="1"/>
    <col min="8715" max="8715" width="7.7109375" style="181" customWidth="1"/>
    <col min="8716" max="8716" width="8" style="181" customWidth="1"/>
    <col min="8717" max="8717" width="4.7109375" style="181" customWidth="1"/>
    <col min="8718" max="8960" width="9.140625" style="181"/>
    <col min="8961" max="8961" width="9.140625" style="181" customWidth="1"/>
    <col min="8962" max="8962" width="4.7109375" style="181" customWidth="1"/>
    <col min="8963" max="8968" width="8.7109375" style="181" customWidth="1"/>
    <col min="8969" max="8969" width="4.7109375" style="181" customWidth="1"/>
    <col min="8970" max="8970" width="15.28515625" style="181" customWidth="1"/>
    <col min="8971" max="8971" width="7.7109375" style="181" customWidth="1"/>
    <col min="8972" max="8972" width="8" style="181" customWidth="1"/>
    <col min="8973" max="8973" width="4.7109375" style="181" customWidth="1"/>
    <col min="8974" max="9216" width="9.140625" style="181"/>
    <col min="9217" max="9217" width="9.140625" style="181" customWidth="1"/>
    <col min="9218" max="9218" width="4.7109375" style="181" customWidth="1"/>
    <col min="9219" max="9224" width="8.7109375" style="181" customWidth="1"/>
    <col min="9225" max="9225" width="4.7109375" style="181" customWidth="1"/>
    <col min="9226" max="9226" width="15.28515625" style="181" customWidth="1"/>
    <col min="9227" max="9227" width="7.7109375" style="181" customWidth="1"/>
    <col min="9228" max="9228" width="8" style="181" customWidth="1"/>
    <col min="9229" max="9229" width="4.7109375" style="181" customWidth="1"/>
    <col min="9230" max="9472" width="9.140625" style="181"/>
    <col min="9473" max="9473" width="9.140625" style="181" customWidth="1"/>
    <col min="9474" max="9474" width="4.7109375" style="181" customWidth="1"/>
    <col min="9475" max="9480" width="8.7109375" style="181" customWidth="1"/>
    <col min="9481" max="9481" width="4.7109375" style="181" customWidth="1"/>
    <col min="9482" max="9482" width="15.28515625" style="181" customWidth="1"/>
    <col min="9483" max="9483" width="7.7109375" style="181" customWidth="1"/>
    <col min="9484" max="9484" width="8" style="181" customWidth="1"/>
    <col min="9485" max="9485" width="4.7109375" style="181" customWidth="1"/>
    <col min="9486" max="9728" width="9.140625" style="181"/>
    <col min="9729" max="9729" width="9.140625" style="181" customWidth="1"/>
    <col min="9730" max="9730" width="4.7109375" style="181" customWidth="1"/>
    <col min="9731" max="9736" width="8.7109375" style="181" customWidth="1"/>
    <col min="9737" max="9737" width="4.7109375" style="181" customWidth="1"/>
    <col min="9738" max="9738" width="15.28515625" style="181" customWidth="1"/>
    <col min="9739" max="9739" width="7.7109375" style="181" customWidth="1"/>
    <col min="9740" max="9740" width="8" style="181" customWidth="1"/>
    <col min="9741" max="9741" width="4.7109375" style="181" customWidth="1"/>
    <col min="9742" max="9984" width="9.140625" style="181"/>
    <col min="9985" max="9985" width="9.140625" style="181" customWidth="1"/>
    <col min="9986" max="9986" width="4.7109375" style="181" customWidth="1"/>
    <col min="9987" max="9992" width="8.7109375" style="181" customWidth="1"/>
    <col min="9993" max="9993" width="4.7109375" style="181" customWidth="1"/>
    <col min="9994" max="9994" width="15.28515625" style="181" customWidth="1"/>
    <col min="9995" max="9995" width="7.7109375" style="181" customWidth="1"/>
    <col min="9996" max="9996" width="8" style="181" customWidth="1"/>
    <col min="9997" max="9997" width="4.7109375" style="181" customWidth="1"/>
    <col min="9998" max="10240" width="9.140625" style="181"/>
    <col min="10241" max="10241" width="9.140625" style="181" customWidth="1"/>
    <col min="10242" max="10242" width="4.7109375" style="181" customWidth="1"/>
    <col min="10243" max="10248" width="8.7109375" style="181" customWidth="1"/>
    <col min="10249" max="10249" width="4.7109375" style="181" customWidth="1"/>
    <col min="10250" max="10250" width="15.28515625" style="181" customWidth="1"/>
    <col min="10251" max="10251" width="7.7109375" style="181" customWidth="1"/>
    <col min="10252" max="10252" width="8" style="181" customWidth="1"/>
    <col min="10253" max="10253" width="4.7109375" style="181" customWidth="1"/>
    <col min="10254" max="10496" width="9.140625" style="181"/>
    <col min="10497" max="10497" width="9.140625" style="181" customWidth="1"/>
    <col min="10498" max="10498" width="4.7109375" style="181" customWidth="1"/>
    <col min="10499" max="10504" width="8.7109375" style="181" customWidth="1"/>
    <col min="10505" max="10505" width="4.7109375" style="181" customWidth="1"/>
    <col min="10506" max="10506" width="15.28515625" style="181" customWidth="1"/>
    <col min="10507" max="10507" width="7.7109375" style="181" customWidth="1"/>
    <col min="10508" max="10508" width="8" style="181" customWidth="1"/>
    <col min="10509" max="10509" width="4.7109375" style="181" customWidth="1"/>
    <col min="10510" max="10752" width="9.140625" style="181"/>
    <col min="10753" max="10753" width="9.140625" style="181" customWidth="1"/>
    <col min="10754" max="10754" width="4.7109375" style="181" customWidth="1"/>
    <col min="10755" max="10760" width="8.7109375" style="181" customWidth="1"/>
    <col min="10761" max="10761" width="4.7109375" style="181" customWidth="1"/>
    <col min="10762" max="10762" width="15.28515625" style="181" customWidth="1"/>
    <col min="10763" max="10763" width="7.7109375" style="181" customWidth="1"/>
    <col min="10764" max="10764" width="8" style="181" customWidth="1"/>
    <col min="10765" max="10765" width="4.7109375" style="181" customWidth="1"/>
    <col min="10766" max="11008" width="9.140625" style="181"/>
    <col min="11009" max="11009" width="9.140625" style="181" customWidth="1"/>
    <col min="11010" max="11010" width="4.7109375" style="181" customWidth="1"/>
    <col min="11011" max="11016" width="8.7109375" style="181" customWidth="1"/>
    <col min="11017" max="11017" width="4.7109375" style="181" customWidth="1"/>
    <col min="11018" max="11018" width="15.28515625" style="181" customWidth="1"/>
    <col min="11019" max="11019" width="7.7109375" style="181" customWidth="1"/>
    <col min="11020" max="11020" width="8" style="181" customWidth="1"/>
    <col min="11021" max="11021" width="4.7109375" style="181" customWidth="1"/>
    <col min="11022" max="11264" width="9.140625" style="181"/>
    <col min="11265" max="11265" width="9.140625" style="181" customWidth="1"/>
    <col min="11266" max="11266" width="4.7109375" style="181" customWidth="1"/>
    <col min="11267" max="11272" width="8.7109375" style="181" customWidth="1"/>
    <col min="11273" max="11273" width="4.7109375" style="181" customWidth="1"/>
    <col min="11274" max="11274" width="15.28515625" style="181" customWidth="1"/>
    <col min="11275" max="11275" width="7.7109375" style="181" customWidth="1"/>
    <col min="11276" max="11276" width="8" style="181" customWidth="1"/>
    <col min="11277" max="11277" width="4.7109375" style="181" customWidth="1"/>
    <col min="11278" max="11520" width="9.140625" style="181"/>
    <col min="11521" max="11521" width="9.140625" style="181" customWidth="1"/>
    <col min="11522" max="11522" width="4.7109375" style="181" customWidth="1"/>
    <col min="11523" max="11528" width="8.7109375" style="181" customWidth="1"/>
    <col min="11529" max="11529" width="4.7109375" style="181" customWidth="1"/>
    <col min="11530" max="11530" width="15.28515625" style="181" customWidth="1"/>
    <col min="11531" max="11531" width="7.7109375" style="181" customWidth="1"/>
    <col min="11532" max="11532" width="8" style="181" customWidth="1"/>
    <col min="11533" max="11533" width="4.7109375" style="181" customWidth="1"/>
    <col min="11534" max="11776" width="9.140625" style="181"/>
    <col min="11777" max="11777" width="9.140625" style="181" customWidth="1"/>
    <col min="11778" max="11778" width="4.7109375" style="181" customWidth="1"/>
    <col min="11779" max="11784" width="8.7109375" style="181" customWidth="1"/>
    <col min="11785" max="11785" width="4.7109375" style="181" customWidth="1"/>
    <col min="11786" max="11786" width="15.28515625" style="181" customWidth="1"/>
    <col min="11787" max="11787" width="7.7109375" style="181" customWidth="1"/>
    <col min="11788" max="11788" width="8" style="181" customWidth="1"/>
    <col min="11789" max="11789" width="4.7109375" style="181" customWidth="1"/>
    <col min="11790" max="12032" width="9.140625" style="181"/>
    <col min="12033" max="12033" width="9.140625" style="181" customWidth="1"/>
    <col min="12034" max="12034" width="4.7109375" style="181" customWidth="1"/>
    <col min="12035" max="12040" width="8.7109375" style="181" customWidth="1"/>
    <col min="12041" max="12041" width="4.7109375" style="181" customWidth="1"/>
    <col min="12042" max="12042" width="15.28515625" style="181" customWidth="1"/>
    <col min="12043" max="12043" width="7.7109375" style="181" customWidth="1"/>
    <col min="12044" max="12044" width="8" style="181" customWidth="1"/>
    <col min="12045" max="12045" width="4.7109375" style="181" customWidth="1"/>
    <col min="12046" max="12288" width="9.140625" style="181"/>
    <col min="12289" max="12289" width="9.140625" style="181" customWidth="1"/>
    <col min="12290" max="12290" width="4.7109375" style="181" customWidth="1"/>
    <col min="12291" max="12296" width="8.7109375" style="181" customWidth="1"/>
    <col min="12297" max="12297" width="4.7109375" style="181" customWidth="1"/>
    <col min="12298" max="12298" width="15.28515625" style="181" customWidth="1"/>
    <col min="12299" max="12299" width="7.7109375" style="181" customWidth="1"/>
    <col min="12300" max="12300" width="8" style="181" customWidth="1"/>
    <col min="12301" max="12301" width="4.7109375" style="181" customWidth="1"/>
    <col min="12302" max="12544" width="9.140625" style="181"/>
    <col min="12545" max="12545" width="9.140625" style="181" customWidth="1"/>
    <col min="12546" max="12546" width="4.7109375" style="181" customWidth="1"/>
    <col min="12547" max="12552" width="8.7109375" style="181" customWidth="1"/>
    <col min="12553" max="12553" width="4.7109375" style="181" customWidth="1"/>
    <col min="12554" max="12554" width="15.28515625" style="181" customWidth="1"/>
    <col min="12555" max="12555" width="7.7109375" style="181" customWidth="1"/>
    <col min="12556" max="12556" width="8" style="181" customWidth="1"/>
    <col min="12557" max="12557" width="4.7109375" style="181" customWidth="1"/>
    <col min="12558" max="12800" width="9.140625" style="181"/>
    <col min="12801" max="12801" width="9.140625" style="181" customWidth="1"/>
    <col min="12802" max="12802" width="4.7109375" style="181" customWidth="1"/>
    <col min="12803" max="12808" width="8.7109375" style="181" customWidth="1"/>
    <col min="12809" max="12809" width="4.7109375" style="181" customWidth="1"/>
    <col min="12810" max="12810" width="15.28515625" style="181" customWidth="1"/>
    <col min="12811" max="12811" width="7.7109375" style="181" customWidth="1"/>
    <col min="12812" max="12812" width="8" style="181" customWidth="1"/>
    <col min="12813" max="12813" width="4.7109375" style="181" customWidth="1"/>
    <col min="12814" max="13056" width="9.140625" style="181"/>
    <col min="13057" max="13057" width="9.140625" style="181" customWidth="1"/>
    <col min="13058" max="13058" width="4.7109375" style="181" customWidth="1"/>
    <col min="13059" max="13064" width="8.7109375" style="181" customWidth="1"/>
    <col min="13065" max="13065" width="4.7109375" style="181" customWidth="1"/>
    <col min="13066" max="13066" width="15.28515625" style="181" customWidth="1"/>
    <col min="13067" max="13067" width="7.7109375" style="181" customWidth="1"/>
    <col min="13068" max="13068" width="8" style="181" customWidth="1"/>
    <col min="13069" max="13069" width="4.7109375" style="181" customWidth="1"/>
    <col min="13070" max="13312" width="9.140625" style="181"/>
    <col min="13313" max="13313" width="9.140625" style="181" customWidth="1"/>
    <col min="13314" max="13314" width="4.7109375" style="181" customWidth="1"/>
    <col min="13315" max="13320" width="8.7109375" style="181" customWidth="1"/>
    <col min="13321" max="13321" width="4.7109375" style="181" customWidth="1"/>
    <col min="13322" max="13322" width="15.28515625" style="181" customWidth="1"/>
    <col min="13323" max="13323" width="7.7109375" style="181" customWidth="1"/>
    <col min="13324" max="13324" width="8" style="181" customWidth="1"/>
    <col min="13325" max="13325" width="4.7109375" style="181" customWidth="1"/>
    <col min="13326" max="13568" width="9.140625" style="181"/>
    <col min="13569" max="13569" width="9.140625" style="181" customWidth="1"/>
    <col min="13570" max="13570" width="4.7109375" style="181" customWidth="1"/>
    <col min="13571" max="13576" width="8.7109375" style="181" customWidth="1"/>
    <col min="13577" max="13577" width="4.7109375" style="181" customWidth="1"/>
    <col min="13578" max="13578" width="15.28515625" style="181" customWidth="1"/>
    <col min="13579" max="13579" width="7.7109375" style="181" customWidth="1"/>
    <col min="13580" max="13580" width="8" style="181" customWidth="1"/>
    <col min="13581" max="13581" width="4.7109375" style="181" customWidth="1"/>
    <col min="13582" max="13824" width="9.140625" style="181"/>
    <col min="13825" max="13825" width="9.140625" style="181" customWidth="1"/>
    <col min="13826" max="13826" width="4.7109375" style="181" customWidth="1"/>
    <col min="13827" max="13832" width="8.7109375" style="181" customWidth="1"/>
    <col min="13833" max="13833" width="4.7109375" style="181" customWidth="1"/>
    <col min="13834" max="13834" width="15.28515625" style="181" customWidth="1"/>
    <col min="13835" max="13835" width="7.7109375" style="181" customWidth="1"/>
    <col min="13836" max="13836" width="8" style="181" customWidth="1"/>
    <col min="13837" max="13837" width="4.7109375" style="181" customWidth="1"/>
    <col min="13838" max="14080" width="9.140625" style="181"/>
    <col min="14081" max="14081" width="9.140625" style="181" customWidth="1"/>
    <col min="14082" max="14082" width="4.7109375" style="181" customWidth="1"/>
    <col min="14083" max="14088" width="8.7109375" style="181" customWidth="1"/>
    <col min="14089" max="14089" width="4.7109375" style="181" customWidth="1"/>
    <col min="14090" max="14090" width="15.28515625" style="181" customWidth="1"/>
    <col min="14091" max="14091" width="7.7109375" style="181" customWidth="1"/>
    <col min="14092" max="14092" width="8" style="181" customWidth="1"/>
    <col min="14093" max="14093" width="4.7109375" style="181" customWidth="1"/>
    <col min="14094" max="14336" width="9.140625" style="181"/>
    <col min="14337" max="14337" width="9.140625" style="181" customWidth="1"/>
    <col min="14338" max="14338" width="4.7109375" style="181" customWidth="1"/>
    <col min="14339" max="14344" width="8.7109375" style="181" customWidth="1"/>
    <col min="14345" max="14345" width="4.7109375" style="181" customWidth="1"/>
    <col min="14346" max="14346" width="15.28515625" style="181" customWidth="1"/>
    <col min="14347" max="14347" width="7.7109375" style="181" customWidth="1"/>
    <col min="14348" max="14348" width="8" style="181" customWidth="1"/>
    <col min="14349" max="14349" width="4.7109375" style="181" customWidth="1"/>
    <col min="14350" max="14592" width="9.140625" style="181"/>
    <col min="14593" max="14593" width="9.140625" style="181" customWidth="1"/>
    <col min="14594" max="14594" width="4.7109375" style="181" customWidth="1"/>
    <col min="14595" max="14600" width="8.7109375" style="181" customWidth="1"/>
    <col min="14601" max="14601" width="4.7109375" style="181" customWidth="1"/>
    <col min="14602" max="14602" width="15.28515625" style="181" customWidth="1"/>
    <col min="14603" max="14603" width="7.7109375" style="181" customWidth="1"/>
    <col min="14604" max="14604" width="8" style="181" customWidth="1"/>
    <col min="14605" max="14605" width="4.7109375" style="181" customWidth="1"/>
    <col min="14606" max="14848" width="9.140625" style="181"/>
    <col min="14849" max="14849" width="9.140625" style="181" customWidth="1"/>
    <col min="14850" max="14850" width="4.7109375" style="181" customWidth="1"/>
    <col min="14851" max="14856" width="8.7109375" style="181" customWidth="1"/>
    <col min="14857" max="14857" width="4.7109375" style="181" customWidth="1"/>
    <col min="14858" max="14858" width="15.28515625" style="181" customWidth="1"/>
    <col min="14859" max="14859" width="7.7109375" style="181" customWidth="1"/>
    <col min="14860" max="14860" width="8" style="181" customWidth="1"/>
    <col min="14861" max="14861" width="4.7109375" style="181" customWidth="1"/>
    <col min="14862" max="15104" width="9.140625" style="181"/>
    <col min="15105" max="15105" width="9.140625" style="181" customWidth="1"/>
    <col min="15106" max="15106" width="4.7109375" style="181" customWidth="1"/>
    <col min="15107" max="15112" width="8.7109375" style="181" customWidth="1"/>
    <col min="15113" max="15113" width="4.7109375" style="181" customWidth="1"/>
    <col min="15114" max="15114" width="15.28515625" style="181" customWidth="1"/>
    <col min="15115" max="15115" width="7.7109375" style="181" customWidth="1"/>
    <col min="15116" max="15116" width="8" style="181" customWidth="1"/>
    <col min="15117" max="15117" width="4.7109375" style="181" customWidth="1"/>
    <col min="15118" max="15360" width="9.140625" style="181"/>
    <col min="15361" max="15361" width="9.140625" style="181" customWidth="1"/>
    <col min="15362" max="15362" width="4.7109375" style="181" customWidth="1"/>
    <col min="15363" max="15368" width="8.7109375" style="181" customWidth="1"/>
    <col min="15369" max="15369" width="4.7109375" style="181" customWidth="1"/>
    <col min="15370" max="15370" width="15.28515625" style="181" customWidth="1"/>
    <col min="15371" max="15371" width="7.7109375" style="181" customWidth="1"/>
    <col min="15372" max="15372" width="8" style="181" customWidth="1"/>
    <col min="15373" max="15373" width="4.7109375" style="181" customWidth="1"/>
    <col min="15374" max="15616" width="9.140625" style="181"/>
    <col min="15617" max="15617" width="9.140625" style="181" customWidth="1"/>
    <col min="15618" max="15618" width="4.7109375" style="181" customWidth="1"/>
    <col min="15619" max="15624" width="8.7109375" style="181" customWidth="1"/>
    <col min="15625" max="15625" width="4.7109375" style="181" customWidth="1"/>
    <col min="15626" max="15626" width="15.28515625" style="181" customWidth="1"/>
    <col min="15627" max="15627" width="7.7109375" style="181" customWidth="1"/>
    <col min="15628" max="15628" width="8" style="181" customWidth="1"/>
    <col min="15629" max="15629" width="4.7109375" style="181" customWidth="1"/>
    <col min="15630" max="15872" width="9.140625" style="181"/>
    <col min="15873" max="15873" width="9.140625" style="181" customWidth="1"/>
    <col min="15874" max="15874" width="4.7109375" style="181" customWidth="1"/>
    <col min="15875" max="15880" width="8.7109375" style="181" customWidth="1"/>
    <col min="15881" max="15881" width="4.7109375" style="181" customWidth="1"/>
    <col min="15882" max="15882" width="15.28515625" style="181" customWidth="1"/>
    <col min="15883" max="15883" width="7.7109375" style="181" customWidth="1"/>
    <col min="15884" max="15884" width="8" style="181" customWidth="1"/>
    <col min="15885" max="15885" width="4.7109375" style="181" customWidth="1"/>
    <col min="15886" max="16128" width="9.140625" style="181"/>
    <col min="16129" max="16129" width="9.140625" style="181" customWidth="1"/>
    <col min="16130" max="16130" width="4.7109375" style="181" customWidth="1"/>
    <col min="16131" max="16136" width="8.7109375" style="181" customWidth="1"/>
    <col min="16137" max="16137" width="4.7109375" style="181" customWidth="1"/>
    <col min="16138" max="16138" width="15.28515625" style="181" customWidth="1"/>
    <col min="16139" max="16139" width="7.7109375" style="181" customWidth="1"/>
    <col min="16140" max="16140" width="8" style="181" customWidth="1"/>
    <col min="16141" max="16141" width="4.7109375" style="181" customWidth="1"/>
    <col min="16142" max="16384" width="9.140625" style="181"/>
  </cols>
  <sheetData>
    <row r="1" spans="2:13" ht="15" customHeight="1" x14ac:dyDescent="0.25"/>
    <row r="2" spans="2:13" ht="15" customHeight="1" thickBot="1" x14ac:dyDescent="0.3"/>
    <row r="3" spans="2:13" ht="15" customHeight="1" x14ac:dyDescent="0.25">
      <c r="B3" s="183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2:13" ht="15" customHeight="1" x14ac:dyDescent="0.25">
      <c r="B4" s="186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7"/>
    </row>
    <row r="5" spans="2:13" ht="15" customHeight="1" x14ac:dyDescent="0.25">
      <c r="B5" s="186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7"/>
    </row>
    <row r="6" spans="2:13" ht="15" customHeight="1" x14ac:dyDescent="0.25">
      <c r="B6" s="186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7"/>
    </row>
    <row r="7" spans="2:13" ht="15" customHeight="1" x14ac:dyDescent="0.25">
      <c r="B7" s="186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7"/>
    </row>
    <row r="8" spans="2:13" ht="15" customHeight="1" thickBot="1" x14ac:dyDescent="0.3">
      <c r="B8" s="186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7"/>
    </row>
    <row r="9" spans="2:13" ht="15" customHeight="1" x14ac:dyDescent="0.25">
      <c r="B9" s="186"/>
      <c r="C9" s="236" t="s">
        <v>125</v>
      </c>
      <c r="D9" s="237"/>
      <c r="E9" s="237"/>
      <c r="F9" s="237"/>
      <c r="G9" s="237"/>
      <c r="H9" s="237"/>
      <c r="I9" s="237"/>
      <c r="J9" s="237"/>
      <c r="K9" s="237"/>
      <c r="L9" s="238"/>
      <c r="M9" s="187"/>
    </row>
    <row r="10" spans="2:13" ht="15" customHeight="1" x14ac:dyDescent="0.25">
      <c r="B10" s="186"/>
      <c r="C10" s="239"/>
      <c r="D10" s="240"/>
      <c r="E10" s="240"/>
      <c r="F10" s="240"/>
      <c r="G10" s="240"/>
      <c r="H10" s="240"/>
      <c r="I10" s="240"/>
      <c r="J10" s="240"/>
      <c r="K10" s="240"/>
      <c r="L10" s="241"/>
      <c r="M10" s="187"/>
    </row>
    <row r="11" spans="2:13" ht="15" customHeight="1" x14ac:dyDescent="0.25">
      <c r="B11" s="186"/>
      <c r="C11" s="239"/>
      <c r="D11" s="240"/>
      <c r="E11" s="240"/>
      <c r="F11" s="240"/>
      <c r="G11" s="240"/>
      <c r="H11" s="240"/>
      <c r="I11" s="240"/>
      <c r="J11" s="240"/>
      <c r="K11" s="240"/>
      <c r="L11" s="241"/>
      <c r="M11" s="187"/>
    </row>
    <row r="12" spans="2:13" ht="275.25" customHeight="1" thickBot="1" x14ac:dyDescent="0.3">
      <c r="B12" s="186"/>
      <c r="C12" s="242"/>
      <c r="D12" s="243"/>
      <c r="E12" s="243"/>
      <c r="F12" s="243"/>
      <c r="G12" s="243"/>
      <c r="H12" s="243"/>
      <c r="I12" s="243"/>
      <c r="J12" s="243"/>
      <c r="K12" s="243"/>
      <c r="L12" s="244"/>
      <c r="M12" s="187"/>
    </row>
    <row r="13" spans="2:13" ht="15" customHeight="1" x14ac:dyDescent="0.25">
      <c r="B13" s="186"/>
      <c r="C13" s="180"/>
      <c r="D13" s="245"/>
      <c r="E13" s="245"/>
      <c r="F13" s="245"/>
      <c r="G13" s="245"/>
      <c r="H13" s="245"/>
      <c r="I13" s="245"/>
      <c r="J13" s="245"/>
      <c r="K13" s="245"/>
      <c r="L13" s="180"/>
      <c r="M13" s="187"/>
    </row>
    <row r="14" spans="2:13" ht="15" customHeight="1" x14ac:dyDescent="0.25">
      <c r="B14" s="186"/>
      <c r="C14" s="180"/>
      <c r="D14" s="235"/>
      <c r="E14" s="235"/>
      <c r="F14" s="235"/>
      <c r="G14" s="235"/>
      <c r="H14" s="235"/>
      <c r="I14" s="235"/>
      <c r="J14" s="235"/>
      <c r="K14" s="180"/>
      <c r="L14" s="180"/>
      <c r="M14" s="187"/>
    </row>
    <row r="15" spans="2:13" ht="15" customHeight="1" x14ac:dyDescent="0.25">
      <c r="B15" s="186"/>
      <c r="C15" s="180"/>
      <c r="D15" s="235"/>
      <c r="E15" s="235"/>
      <c r="F15" s="235"/>
      <c r="G15" s="235"/>
      <c r="H15" s="235"/>
      <c r="I15" s="235"/>
      <c r="J15" s="235"/>
      <c r="K15" s="180"/>
      <c r="L15" s="180"/>
      <c r="M15" s="187"/>
    </row>
    <row r="16" spans="2:13" ht="15" customHeight="1" x14ac:dyDescent="0.25">
      <c r="B16" s="186"/>
      <c r="C16" s="180"/>
      <c r="D16" s="245" t="s">
        <v>135</v>
      </c>
      <c r="E16" s="245"/>
      <c r="F16" s="245"/>
      <c r="G16" s="245"/>
      <c r="H16" s="245"/>
      <c r="I16" s="245"/>
      <c r="J16" s="245"/>
      <c r="K16" s="245"/>
      <c r="L16" s="180"/>
      <c r="M16" s="187"/>
    </row>
    <row r="17" spans="2:13" ht="15" customHeight="1" x14ac:dyDescent="0.25">
      <c r="B17" s="186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7"/>
    </row>
    <row r="18" spans="2:13" ht="15" customHeight="1" x14ac:dyDescent="0.25">
      <c r="B18" s="186"/>
      <c r="C18" s="180"/>
      <c r="D18" s="235" t="s">
        <v>126</v>
      </c>
      <c r="E18" s="235"/>
      <c r="F18" s="235"/>
      <c r="G18" s="235"/>
      <c r="H18" s="235"/>
      <c r="I18" s="235"/>
      <c r="J18" s="235"/>
      <c r="K18" s="180"/>
      <c r="L18" s="180"/>
      <c r="M18" s="187"/>
    </row>
    <row r="19" spans="2:13" ht="15" customHeight="1" x14ac:dyDescent="0.25">
      <c r="B19" s="186"/>
      <c r="C19" s="180"/>
      <c r="D19" s="235" t="s">
        <v>127</v>
      </c>
      <c r="E19" s="235"/>
      <c r="F19" s="235"/>
      <c r="G19" s="235"/>
      <c r="H19" s="235"/>
      <c r="I19" s="235"/>
      <c r="J19" s="235"/>
      <c r="K19" s="180"/>
      <c r="L19" s="180"/>
      <c r="M19" s="187"/>
    </row>
    <row r="20" spans="2:13" ht="15" customHeight="1" x14ac:dyDescent="0.25">
      <c r="B20" s="186"/>
      <c r="C20" s="180"/>
      <c r="D20" s="235" t="s">
        <v>128</v>
      </c>
      <c r="E20" s="235"/>
      <c r="F20" s="235"/>
      <c r="G20" s="235"/>
      <c r="H20" s="235"/>
      <c r="I20" s="235"/>
      <c r="J20" s="235"/>
      <c r="K20" s="180"/>
      <c r="L20" s="180"/>
      <c r="M20" s="187"/>
    </row>
    <row r="21" spans="2:13" ht="15" customHeight="1" x14ac:dyDescent="0.25">
      <c r="B21" s="186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7"/>
    </row>
    <row r="22" spans="2:13" ht="15" customHeight="1" x14ac:dyDescent="0.25">
      <c r="B22" s="186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7"/>
    </row>
    <row r="23" spans="2:13" ht="15" customHeight="1" x14ac:dyDescent="0.25">
      <c r="B23" s="186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7"/>
    </row>
    <row r="24" spans="2:13" ht="15" customHeight="1" x14ac:dyDescent="0.25">
      <c r="B24" s="186"/>
      <c r="C24" s="180"/>
      <c r="D24" s="245"/>
      <c r="E24" s="245"/>
      <c r="F24" s="245"/>
      <c r="G24" s="245"/>
      <c r="H24" s="245"/>
      <c r="I24" s="245"/>
      <c r="J24" s="245"/>
      <c r="K24" s="245"/>
      <c r="L24" s="180"/>
      <c r="M24" s="187"/>
    </row>
    <row r="25" spans="2:13" ht="15" customHeight="1" x14ac:dyDescent="0.25">
      <c r="B25" s="186"/>
      <c r="C25" s="180"/>
      <c r="D25" s="192"/>
      <c r="E25" s="192"/>
      <c r="F25" s="192"/>
      <c r="G25" s="192"/>
      <c r="H25" s="192"/>
      <c r="I25" s="192"/>
      <c r="J25" s="192"/>
      <c r="K25" s="180"/>
      <c r="L25" s="180"/>
      <c r="M25" s="187"/>
    </row>
    <row r="26" spans="2:13" ht="15" customHeight="1" x14ac:dyDescent="0.25">
      <c r="B26" s="186"/>
      <c r="C26" s="180"/>
      <c r="D26" s="192"/>
      <c r="E26" s="192"/>
      <c r="F26" s="192"/>
      <c r="G26" s="192"/>
      <c r="H26" s="192"/>
      <c r="I26" s="192"/>
      <c r="J26" s="192"/>
      <c r="K26" s="180"/>
      <c r="L26" s="180"/>
      <c r="M26" s="187"/>
    </row>
    <row r="27" spans="2:13" ht="15" customHeight="1" x14ac:dyDescent="0.25">
      <c r="B27" s="186"/>
      <c r="C27" s="180"/>
      <c r="D27" s="192"/>
      <c r="E27" s="192"/>
      <c r="F27" s="192"/>
      <c r="G27" s="192"/>
      <c r="H27" s="192"/>
      <c r="I27" s="192"/>
      <c r="J27" s="192"/>
      <c r="K27" s="180"/>
      <c r="L27" s="180"/>
      <c r="M27" s="187"/>
    </row>
    <row r="28" spans="2:13" ht="15" customHeight="1" x14ac:dyDescent="0.25">
      <c r="B28" s="186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7"/>
    </row>
    <row r="29" spans="2:13" ht="15" customHeight="1" x14ac:dyDescent="0.25">
      <c r="B29" s="186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7"/>
    </row>
    <row r="30" spans="2:13" ht="15" customHeight="1" x14ac:dyDescent="0.25">
      <c r="B30" s="186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7"/>
    </row>
    <row r="31" spans="2:13" ht="15" customHeight="1" x14ac:dyDescent="0.25">
      <c r="B31" s="186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7"/>
    </row>
    <row r="32" spans="2:13" ht="15" customHeight="1" x14ac:dyDescent="0.25">
      <c r="B32" s="186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7"/>
    </row>
    <row r="33" spans="2:13" ht="15" customHeight="1" x14ac:dyDescent="0.25">
      <c r="B33" s="186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7"/>
    </row>
    <row r="34" spans="2:13" ht="15" customHeight="1" x14ac:dyDescent="0.25">
      <c r="B34" s="186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7"/>
    </row>
    <row r="35" spans="2:13" ht="15" customHeight="1" x14ac:dyDescent="0.25">
      <c r="B35" s="186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7"/>
    </row>
    <row r="36" spans="2:13" ht="15" customHeight="1" x14ac:dyDescent="0.25">
      <c r="B36" s="186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7"/>
    </row>
    <row r="37" spans="2:13" ht="15" customHeight="1" x14ac:dyDescent="0.25">
      <c r="B37" s="186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7"/>
    </row>
    <row r="38" spans="2:13" ht="15" customHeight="1" thickBot="1" x14ac:dyDescent="0.3">
      <c r="B38" s="188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90"/>
    </row>
    <row r="39" spans="2:13" s="180" customFormat="1" ht="15" customHeight="1" x14ac:dyDescent="0.25"/>
    <row r="40" spans="2:13" s="180" customFormat="1" ht="15" customHeight="1" x14ac:dyDescent="0.25"/>
    <row r="41" spans="2:13" s="180" customFormat="1" ht="15" customHeight="1" x14ac:dyDescent="0.25"/>
    <row r="42" spans="2:13" s="180" customFormat="1" ht="15" customHeight="1" x14ac:dyDescent="0.25"/>
    <row r="43" spans="2:13" s="180" customFormat="1" ht="15" customHeight="1" x14ac:dyDescent="0.25"/>
    <row r="44" spans="2:13" s="180" customFormat="1" ht="15" customHeight="1" x14ac:dyDescent="0.25"/>
    <row r="45" spans="2:13" s="180" customFormat="1" ht="15" customHeight="1" x14ac:dyDescent="0.25"/>
    <row r="46" spans="2:13" s="180" customFormat="1" ht="15" customHeight="1" x14ac:dyDescent="0.25"/>
    <row r="47" spans="2:13" s="180" customFormat="1" ht="15" customHeight="1" x14ac:dyDescent="0.25"/>
    <row r="48" spans="2:13" s="180" customFormat="1" ht="15" customHeight="1" x14ac:dyDescent="0.25"/>
    <row r="49" s="180" customFormat="1" ht="15" customHeight="1" x14ac:dyDescent="0.25"/>
    <row r="50" s="180" customFormat="1" ht="15" customHeight="1" x14ac:dyDescent="0.25"/>
    <row r="51" s="180" customFormat="1" ht="15" customHeight="1" x14ac:dyDescent="0.25"/>
    <row r="52" s="180" customFormat="1" ht="15" customHeight="1" x14ac:dyDescent="0.25"/>
    <row r="53" s="180" customFormat="1" ht="15" customHeight="1" x14ac:dyDescent="0.25"/>
    <row r="54" s="180" customFormat="1" ht="15" customHeight="1" x14ac:dyDescent="0.25"/>
    <row r="55" s="180" customFormat="1" ht="15" customHeight="1" x14ac:dyDescent="0.25"/>
    <row r="56" s="180" customFormat="1" ht="15" customHeight="1" x14ac:dyDescent="0.25"/>
    <row r="57" s="180" customFormat="1" ht="15" customHeight="1" x14ac:dyDescent="0.25"/>
    <row r="58" s="180" customFormat="1" ht="15" customHeight="1" x14ac:dyDescent="0.25"/>
    <row r="59" s="180" customFormat="1" ht="15" customHeight="1" x14ac:dyDescent="0.25"/>
    <row r="60" s="180" customFormat="1" ht="15" customHeight="1" x14ac:dyDescent="0.25"/>
    <row r="61" s="180" customFormat="1" ht="15" customHeight="1" x14ac:dyDescent="0.25"/>
    <row r="62" s="180" customFormat="1" ht="15" customHeight="1" x14ac:dyDescent="0.25"/>
    <row r="63" s="180" customFormat="1" ht="15" customHeight="1" x14ac:dyDescent="0.25"/>
    <row r="64" s="180" customFormat="1" ht="15" customHeight="1" x14ac:dyDescent="0.25"/>
    <row r="65" s="180" customFormat="1" ht="15" customHeight="1" x14ac:dyDescent="0.25"/>
    <row r="66" s="180" customFormat="1" ht="15" customHeight="1" x14ac:dyDescent="0.25"/>
    <row r="67" s="180" customFormat="1" ht="15" customHeight="1" x14ac:dyDescent="0.25"/>
    <row r="68" s="180" customFormat="1" ht="15" customHeight="1" x14ac:dyDescent="0.25"/>
    <row r="69" s="180" customFormat="1" ht="15" customHeight="1" x14ac:dyDescent="0.25"/>
    <row r="70" s="180" customFormat="1" ht="15" customHeight="1" x14ac:dyDescent="0.25"/>
    <row r="71" s="180" customFormat="1" ht="15" customHeight="1" x14ac:dyDescent="0.25"/>
    <row r="72" s="180" customFormat="1" ht="15" customHeight="1" x14ac:dyDescent="0.25"/>
    <row r="73" s="180" customFormat="1" ht="15" customHeight="1" x14ac:dyDescent="0.25"/>
    <row r="74" s="180" customFormat="1" ht="15" customHeight="1" x14ac:dyDescent="0.25"/>
    <row r="75" s="180" customFormat="1" ht="15" customHeight="1" x14ac:dyDescent="0.25"/>
    <row r="76" s="180" customFormat="1" ht="15" customHeight="1" x14ac:dyDescent="0.25"/>
    <row r="77" s="180" customFormat="1" ht="15" customHeight="1" x14ac:dyDescent="0.25"/>
    <row r="78" s="180" customFormat="1" ht="15" customHeight="1" x14ac:dyDescent="0.25"/>
    <row r="79" s="180" customFormat="1" ht="15" customHeight="1" x14ac:dyDescent="0.25"/>
    <row r="80" s="180" customFormat="1" ht="15" customHeight="1" x14ac:dyDescent="0.25"/>
    <row r="81" s="180" customFormat="1" ht="15" customHeight="1" x14ac:dyDescent="0.25"/>
    <row r="82" s="180" customFormat="1" ht="15" customHeight="1" x14ac:dyDescent="0.25"/>
    <row r="83" s="180" customFormat="1" ht="15" customHeight="1" x14ac:dyDescent="0.25"/>
    <row r="84" s="180" customFormat="1" ht="15" customHeight="1" x14ac:dyDescent="0.25"/>
    <row r="85" s="180" customFormat="1" ht="15" customHeight="1" x14ac:dyDescent="0.25"/>
    <row r="86" s="180" customFormat="1" ht="15" customHeight="1" x14ac:dyDescent="0.25"/>
    <row r="87" s="180" customFormat="1" ht="15" customHeight="1" x14ac:dyDescent="0.25"/>
    <row r="88" s="180" customFormat="1" ht="15" customHeight="1" x14ac:dyDescent="0.25"/>
    <row r="89" s="180" customFormat="1" ht="15" customHeight="1" x14ac:dyDescent="0.25"/>
    <row r="90" s="180" customFormat="1" ht="15" customHeight="1" x14ac:dyDescent="0.25"/>
    <row r="91" s="180" customFormat="1" ht="15" customHeight="1" x14ac:dyDescent="0.25"/>
    <row r="92" s="180" customFormat="1" ht="15" customHeight="1" x14ac:dyDescent="0.25"/>
    <row r="93" s="180" customFormat="1" ht="15" customHeight="1" x14ac:dyDescent="0.25"/>
    <row r="94" s="180" customFormat="1" ht="15" customHeight="1" x14ac:dyDescent="0.25"/>
    <row r="95" s="180" customFormat="1" ht="15" customHeight="1" x14ac:dyDescent="0.25"/>
    <row r="96" s="180" customFormat="1" ht="15" customHeight="1" x14ac:dyDescent="0.25"/>
    <row r="97" s="180" customFormat="1" ht="15" customHeight="1" x14ac:dyDescent="0.25"/>
    <row r="98" s="180" customFormat="1" ht="15" customHeight="1" x14ac:dyDescent="0.25"/>
    <row r="99" s="180" customFormat="1" ht="15" customHeight="1" x14ac:dyDescent="0.25"/>
    <row r="100" s="180" customFormat="1" ht="15" customHeight="1" x14ac:dyDescent="0.25"/>
    <row r="101" s="180" customFormat="1" ht="15" customHeight="1" x14ac:dyDescent="0.25"/>
    <row r="102" s="180" customFormat="1" ht="15" customHeight="1" x14ac:dyDescent="0.25"/>
    <row r="103" s="180" customFormat="1" ht="15" customHeight="1" x14ac:dyDescent="0.25"/>
    <row r="104" s="180" customFormat="1" ht="15" customHeight="1" x14ac:dyDescent="0.25"/>
    <row r="105" s="180" customFormat="1" ht="15" customHeight="1" x14ac:dyDescent="0.25"/>
    <row r="106" s="180" customFormat="1" ht="15" customHeight="1" x14ac:dyDescent="0.25"/>
    <row r="107" s="180" customFormat="1" ht="15" customHeight="1" x14ac:dyDescent="0.25"/>
    <row r="108" s="180" customFormat="1" ht="15" customHeight="1" x14ac:dyDescent="0.25"/>
    <row r="109" s="180" customFormat="1" ht="15" customHeight="1" x14ac:dyDescent="0.25"/>
    <row r="110" s="180" customFormat="1" ht="15" customHeight="1" x14ac:dyDescent="0.25"/>
    <row r="111" s="180" customFormat="1" ht="15" customHeight="1" x14ac:dyDescent="0.25"/>
    <row r="112" s="180" customFormat="1" ht="15" customHeight="1" x14ac:dyDescent="0.25"/>
    <row r="113" s="180" customFormat="1" ht="15" customHeight="1" x14ac:dyDescent="0.25"/>
    <row r="114" s="180" customFormat="1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</sheetData>
  <mergeCells count="9">
    <mergeCell ref="C9:L12"/>
    <mergeCell ref="D14:J14"/>
    <mergeCell ref="D15:J15"/>
    <mergeCell ref="D13:K13"/>
    <mergeCell ref="D24:K24"/>
    <mergeCell ref="D16:K16"/>
    <mergeCell ref="D18:J18"/>
    <mergeCell ref="D19:J19"/>
    <mergeCell ref="D20:J20"/>
  </mergeCells>
  <pageMargins left="0.25" right="0.25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18"/>
  <sheetViews>
    <sheetView topLeftCell="A7" workbookViewId="0">
      <selection activeCell="C9" sqref="C9:L12"/>
    </sheetView>
  </sheetViews>
  <sheetFormatPr defaultRowHeight="12.75" x14ac:dyDescent="0.25"/>
  <cols>
    <col min="1" max="1" width="9.140625" style="181" customWidth="1"/>
    <col min="2" max="2" width="4.7109375" style="181" customWidth="1"/>
    <col min="3" max="6" width="8.7109375" style="181" customWidth="1"/>
    <col min="7" max="7" width="9.5703125" style="181" customWidth="1"/>
    <col min="8" max="8" width="7.7109375" style="181" customWidth="1"/>
    <col min="9" max="9" width="4.7109375" style="181" customWidth="1"/>
    <col min="10" max="10" width="15.28515625" style="181" customWidth="1"/>
    <col min="11" max="11" width="7.7109375" style="181" customWidth="1"/>
    <col min="12" max="12" width="8" style="181" customWidth="1"/>
    <col min="13" max="13" width="4.7109375" style="181" customWidth="1"/>
    <col min="14" max="256" width="9.140625" style="181"/>
    <col min="257" max="257" width="9.140625" style="181" customWidth="1"/>
    <col min="258" max="258" width="4.7109375" style="181" customWidth="1"/>
    <col min="259" max="264" width="8.7109375" style="181" customWidth="1"/>
    <col min="265" max="265" width="4.7109375" style="181" customWidth="1"/>
    <col min="266" max="266" width="15.28515625" style="181" customWidth="1"/>
    <col min="267" max="267" width="7.7109375" style="181" customWidth="1"/>
    <col min="268" max="268" width="8" style="181" customWidth="1"/>
    <col min="269" max="269" width="4.7109375" style="181" customWidth="1"/>
    <col min="270" max="512" width="9.140625" style="181"/>
    <col min="513" max="513" width="9.140625" style="181" customWidth="1"/>
    <col min="514" max="514" width="4.7109375" style="181" customWidth="1"/>
    <col min="515" max="520" width="8.7109375" style="181" customWidth="1"/>
    <col min="521" max="521" width="4.7109375" style="181" customWidth="1"/>
    <col min="522" max="522" width="15.28515625" style="181" customWidth="1"/>
    <col min="523" max="523" width="7.7109375" style="181" customWidth="1"/>
    <col min="524" max="524" width="8" style="181" customWidth="1"/>
    <col min="525" max="525" width="4.7109375" style="181" customWidth="1"/>
    <col min="526" max="768" width="9.140625" style="181"/>
    <col min="769" max="769" width="9.140625" style="181" customWidth="1"/>
    <col min="770" max="770" width="4.7109375" style="181" customWidth="1"/>
    <col min="771" max="776" width="8.7109375" style="181" customWidth="1"/>
    <col min="777" max="777" width="4.7109375" style="181" customWidth="1"/>
    <col min="778" max="778" width="15.28515625" style="181" customWidth="1"/>
    <col min="779" max="779" width="7.7109375" style="181" customWidth="1"/>
    <col min="780" max="780" width="8" style="181" customWidth="1"/>
    <col min="781" max="781" width="4.7109375" style="181" customWidth="1"/>
    <col min="782" max="1024" width="9.140625" style="181"/>
    <col min="1025" max="1025" width="9.140625" style="181" customWidth="1"/>
    <col min="1026" max="1026" width="4.7109375" style="181" customWidth="1"/>
    <col min="1027" max="1032" width="8.7109375" style="181" customWidth="1"/>
    <col min="1033" max="1033" width="4.7109375" style="181" customWidth="1"/>
    <col min="1034" max="1034" width="15.28515625" style="181" customWidth="1"/>
    <col min="1035" max="1035" width="7.7109375" style="181" customWidth="1"/>
    <col min="1036" max="1036" width="8" style="181" customWidth="1"/>
    <col min="1037" max="1037" width="4.7109375" style="181" customWidth="1"/>
    <col min="1038" max="1280" width="9.140625" style="181"/>
    <col min="1281" max="1281" width="9.140625" style="181" customWidth="1"/>
    <col min="1282" max="1282" width="4.7109375" style="181" customWidth="1"/>
    <col min="1283" max="1288" width="8.7109375" style="181" customWidth="1"/>
    <col min="1289" max="1289" width="4.7109375" style="181" customWidth="1"/>
    <col min="1290" max="1290" width="15.28515625" style="181" customWidth="1"/>
    <col min="1291" max="1291" width="7.7109375" style="181" customWidth="1"/>
    <col min="1292" max="1292" width="8" style="181" customWidth="1"/>
    <col min="1293" max="1293" width="4.7109375" style="181" customWidth="1"/>
    <col min="1294" max="1536" width="9.140625" style="181"/>
    <col min="1537" max="1537" width="9.140625" style="181" customWidth="1"/>
    <col min="1538" max="1538" width="4.7109375" style="181" customWidth="1"/>
    <col min="1539" max="1544" width="8.7109375" style="181" customWidth="1"/>
    <col min="1545" max="1545" width="4.7109375" style="181" customWidth="1"/>
    <col min="1546" max="1546" width="15.28515625" style="181" customWidth="1"/>
    <col min="1547" max="1547" width="7.7109375" style="181" customWidth="1"/>
    <col min="1548" max="1548" width="8" style="181" customWidth="1"/>
    <col min="1549" max="1549" width="4.7109375" style="181" customWidth="1"/>
    <col min="1550" max="1792" width="9.140625" style="181"/>
    <col min="1793" max="1793" width="9.140625" style="181" customWidth="1"/>
    <col min="1794" max="1794" width="4.7109375" style="181" customWidth="1"/>
    <col min="1795" max="1800" width="8.7109375" style="181" customWidth="1"/>
    <col min="1801" max="1801" width="4.7109375" style="181" customWidth="1"/>
    <col min="1802" max="1802" width="15.28515625" style="181" customWidth="1"/>
    <col min="1803" max="1803" width="7.7109375" style="181" customWidth="1"/>
    <col min="1804" max="1804" width="8" style="181" customWidth="1"/>
    <col min="1805" max="1805" width="4.7109375" style="181" customWidth="1"/>
    <col min="1806" max="2048" width="9.140625" style="181"/>
    <col min="2049" max="2049" width="9.140625" style="181" customWidth="1"/>
    <col min="2050" max="2050" width="4.7109375" style="181" customWidth="1"/>
    <col min="2051" max="2056" width="8.7109375" style="181" customWidth="1"/>
    <col min="2057" max="2057" width="4.7109375" style="181" customWidth="1"/>
    <col min="2058" max="2058" width="15.28515625" style="181" customWidth="1"/>
    <col min="2059" max="2059" width="7.7109375" style="181" customWidth="1"/>
    <col min="2060" max="2060" width="8" style="181" customWidth="1"/>
    <col min="2061" max="2061" width="4.7109375" style="181" customWidth="1"/>
    <col min="2062" max="2304" width="9.140625" style="181"/>
    <col min="2305" max="2305" width="9.140625" style="181" customWidth="1"/>
    <col min="2306" max="2306" width="4.7109375" style="181" customWidth="1"/>
    <col min="2307" max="2312" width="8.7109375" style="181" customWidth="1"/>
    <col min="2313" max="2313" width="4.7109375" style="181" customWidth="1"/>
    <col min="2314" max="2314" width="15.28515625" style="181" customWidth="1"/>
    <col min="2315" max="2315" width="7.7109375" style="181" customWidth="1"/>
    <col min="2316" max="2316" width="8" style="181" customWidth="1"/>
    <col min="2317" max="2317" width="4.7109375" style="181" customWidth="1"/>
    <col min="2318" max="2560" width="9.140625" style="181"/>
    <col min="2561" max="2561" width="9.140625" style="181" customWidth="1"/>
    <col min="2562" max="2562" width="4.7109375" style="181" customWidth="1"/>
    <col min="2563" max="2568" width="8.7109375" style="181" customWidth="1"/>
    <col min="2569" max="2569" width="4.7109375" style="181" customWidth="1"/>
    <col min="2570" max="2570" width="15.28515625" style="181" customWidth="1"/>
    <col min="2571" max="2571" width="7.7109375" style="181" customWidth="1"/>
    <col min="2572" max="2572" width="8" style="181" customWidth="1"/>
    <col min="2573" max="2573" width="4.7109375" style="181" customWidth="1"/>
    <col min="2574" max="2816" width="9.140625" style="181"/>
    <col min="2817" max="2817" width="9.140625" style="181" customWidth="1"/>
    <col min="2818" max="2818" width="4.7109375" style="181" customWidth="1"/>
    <col min="2819" max="2824" width="8.7109375" style="181" customWidth="1"/>
    <col min="2825" max="2825" width="4.7109375" style="181" customWidth="1"/>
    <col min="2826" max="2826" width="15.28515625" style="181" customWidth="1"/>
    <col min="2827" max="2827" width="7.7109375" style="181" customWidth="1"/>
    <col min="2828" max="2828" width="8" style="181" customWidth="1"/>
    <col min="2829" max="2829" width="4.7109375" style="181" customWidth="1"/>
    <col min="2830" max="3072" width="9.140625" style="181"/>
    <col min="3073" max="3073" width="9.140625" style="181" customWidth="1"/>
    <col min="3074" max="3074" width="4.7109375" style="181" customWidth="1"/>
    <col min="3075" max="3080" width="8.7109375" style="181" customWidth="1"/>
    <col min="3081" max="3081" width="4.7109375" style="181" customWidth="1"/>
    <col min="3082" max="3082" width="15.28515625" style="181" customWidth="1"/>
    <col min="3083" max="3083" width="7.7109375" style="181" customWidth="1"/>
    <col min="3084" max="3084" width="8" style="181" customWidth="1"/>
    <col min="3085" max="3085" width="4.7109375" style="181" customWidth="1"/>
    <col min="3086" max="3328" width="9.140625" style="181"/>
    <col min="3329" max="3329" width="9.140625" style="181" customWidth="1"/>
    <col min="3330" max="3330" width="4.7109375" style="181" customWidth="1"/>
    <col min="3331" max="3336" width="8.7109375" style="181" customWidth="1"/>
    <col min="3337" max="3337" width="4.7109375" style="181" customWidth="1"/>
    <col min="3338" max="3338" width="15.28515625" style="181" customWidth="1"/>
    <col min="3339" max="3339" width="7.7109375" style="181" customWidth="1"/>
    <col min="3340" max="3340" width="8" style="181" customWidth="1"/>
    <col min="3341" max="3341" width="4.7109375" style="181" customWidth="1"/>
    <col min="3342" max="3584" width="9.140625" style="181"/>
    <col min="3585" max="3585" width="9.140625" style="181" customWidth="1"/>
    <col min="3586" max="3586" width="4.7109375" style="181" customWidth="1"/>
    <col min="3587" max="3592" width="8.7109375" style="181" customWidth="1"/>
    <col min="3593" max="3593" width="4.7109375" style="181" customWidth="1"/>
    <col min="3594" max="3594" width="15.28515625" style="181" customWidth="1"/>
    <col min="3595" max="3595" width="7.7109375" style="181" customWidth="1"/>
    <col min="3596" max="3596" width="8" style="181" customWidth="1"/>
    <col min="3597" max="3597" width="4.7109375" style="181" customWidth="1"/>
    <col min="3598" max="3840" width="9.140625" style="181"/>
    <col min="3841" max="3841" width="9.140625" style="181" customWidth="1"/>
    <col min="3842" max="3842" width="4.7109375" style="181" customWidth="1"/>
    <col min="3843" max="3848" width="8.7109375" style="181" customWidth="1"/>
    <col min="3849" max="3849" width="4.7109375" style="181" customWidth="1"/>
    <col min="3850" max="3850" width="15.28515625" style="181" customWidth="1"/>
    <col min="3851" max="3851" width="7.7109375" style="181" customWidth="1"/>
    <col min="3852" max="3852" width="8" style="181" customWidth="1"/>
    <col min="3853" max="3853" width="4.7109375" style="181" customWidth="1"/>
    <col min="3854" max="4096" width="9.140625" style="181"/>
    <col min="4097" max="4097" width="9.140625" style="181" customWidth="1"/>
    <col min="4098" max="4098" width="4.7109375" style="181" customWidth="1"/>
    <col min="4099" max="4104" width="8.7109375" style="181" customWidth="1"/>
    <col min="4105" max="4105" width="4.7109375" style="181" customWidth="1"/>
    <col min="4106" max="4106" width="15.28515625" style="181" customWidth="1"/>
    <col min="4107" max="4107" width="7.7109375" style="181" customWidth="1"/>
    <col min="4108" max="4108" width="8" style="181" customWidth="1"/>
    <col min="4109" max="4109" width="4.7109375" style="181" customWidth="1"/>
    <col min="4110" max="4352" width="9.140625" style="181"/>
    <col min="4353" max="4353" width="9.140625" style="181" customWidth="1"/>
    <col min="4354" max="4354" width="4.7109375" style="181" customWidth="1"/>
    <col min="4355" max="4360" width="8.7109375" style="181" customWidth="1"/>
    <col min="4361" max="4361" width="4.7109375" style="181" customWidth="1"/>
    <col min="4362" max="4362" width="15.28515625" style="181" customWidth="1"/>
    <col min="4363" max="4363" width="7.7109375" style="181" customWidth="1"/>
    <col min="4364" max="4364" width="8" style="181" customWidth="1"/>
    <col min="4365" max="4365" width="4.7109375" style="181" customWidth="1"/>
    <col min="4366" max="4608" width="9.140625" style="181"/>
    <col min="4609" max="4609" width="9.140625" style="181" customWidth="1"/>
    <col min="4610" max="4610" width="4.7109375" style="181" customWidth="1"/>
    <col min="4611" max="4616" width="8.7109375" style="181" customWidth="1"/>
    <col min="4617" max="4617" width="4.7109375" style="181" customWidth="1"/>
    <col min="4618" max="4618" width="15.28515625" style="181" customWidth="1"/>
    <col min="4619" max="4619" width="7.7109375" style="181" customWidth="1"/>
    <col min="4620" max="4620" width="8" style="181" customWidth="1"/>
    <col min="4621" max="4621" width="4.7109375" style="181" customWidth="1"/>
    <col min="4622" max="4864" width="9.140625" style="181"/>
    <col min="4865" max="4865" width="9.140625" style="181" customWidth="1"/>
    <col min="4866" max="4866" width="4.7109375" style="181" customWidth="1"/>
    <col min="4867" max="4872" width="8.7109375" style="181" customWidth="1"/>
    <col min="4873" max="4873" width="4.7109375" style="181" customWidth="1"/>
    <col min="4874" max="4874" width="15.28515625" style="181" customWidth="1"/>
    <col min="4875" max="4875" width="7.7109375" style="181" customWidth="1"/>
    <col min="4876" max="4876" width="8" style="181" customWidth="1"/>
    <col min="4877" max="4877" width="4.7109375" style="181" customWidth="1"/>
    <col min="4878" max="5120" width="9.140625" style="181"/>
    <col min="5121" max="5121" width="9.140625" style="181" customWidth="1"/>
    <col min="5122" max="5122" width="4.7109375" style="181" customWidth="1"/>
    <col min="5123" max="5128" width="8.7109375" style="181" customWidth="1"/>
    <col min="5129" max="5129" width="4.7109375" style="181" customWidth="1"/>
    <col min="5130" max="5130" width="15.28515625" style="181" customWidth="1"/>
    <col min="5131" max="5131" width="7.7109375" style="181" customWidth="1"/>
    <col min="5132" max="5132" width="8" style="181" customWidth="1"/>
    <col min="5133" max="5133" width="4.7109375" style="181" customWidth="1"/>
    <col min="5134" max="5376" width="9.140625" style="181"/>
    <col min="5377" max="5377" width="9.140625" style="181" customWidth="1"/>
    <col min="5378" max="5378" width="4.7109375" style="181" customWidth="1"/>
    <col min="5379" max="5384" width="8.7109375" style="181" customWidth="1"/>
    <col min="5385" max="5385" width="4.7109375" style="181" customWidth="1"/>
    <col min="5386" max="5386" width="15.28515625" style="181" customWidth="1"/>
    <col min="5387" max="5387" width="7.7109375" style="181" customWidth="1"/>
    <col min="5388" max="5388" width="8" style="181" customWidth="1"/>
    <col min="5389" max="5389" width="4.7109375" style="181" customWidth="1"/>
    <col min="5390" max="5632" width="9.140625" style="181"/>
    <col min="5633" max="5633" width="9.140625" style="181" customWidth="1"/>
    <col min="5634" max="5634" width="4.7109375" style="181" customWidth="1"/>
    <col min="5635" max="5640" width="8.7109375" style="181" customWidth="1"/>
    <col min="5641" max="5641" width="4.7109375" style="181" customWidth="1"/>
    <col min="5642" max="5642" width="15.28515625" style="181" customWidth="1"/>
    <col min="5643" max="5643" width="7.7109375" style="181" customWidth="1"/>
    <col min="5644" max="5644" width="8" style="181" customWidth="1"/>
    <col min="5645" max="5645" width="4.7109375" style="181" customWidth="1"/>
    <col min="5646" max="5888" width="9.140625" style="181"/>
    <col min="5889" max="5889" width="9.140625" style="181" customWidth="1"/>
    <col min="5890" max="5890" width="4.7109375" style="181" customWidth="1"/>
    <col min="5891" max="5896" width="8.7109375" style="181" customWidth="1"/>
    <col min="5897" max="5897" width="4.7109375" style="181" customWidth="1"/>
    <col min="5898" max="5898" width="15.28515625" style="181" customWidth="1"/>
    <col min="5899" max="5899" width="7.7109375" style="181" customWidth="1"/>
    <col min="5900" max="5900" width="8" style="181" customWidth="1"/>
    <col min="5901" max="5901" width="4.7109375" style="181" customWidth="1"/>
    <col min="5902" max="6144" width="9.140625" style="181"/>
    <col min="6145" max="6145" width="9.140625" style="181" customWidth="1"/>
    <col min="6146" max="6146" width="4.7109375" style="181" customWidth="1"/>
    <col min="6147" max="6152" width="8.7109375" style="181" customWidth="1"/>
    <col min="6153" max="6153" width="4.7109375" style="181" customWidth="1"/>
    <col min="6154" max="6154" width="15.28515625" style="181" customWidth="1"/>
    <col min="6155" max="6155" width="7.7109375" style="181" customWidth="1"/>
    <col min="6156" max="6156" width="8" style="181" customWidth="1"/>
    <col min="6157" max="6157" width="4.7109375" style="181" customWidth="1"/>
    <col min="6158" max="6400" width="9.140625" style="181"/>
    <col min="6401" max="6401" width="9.140625" style="181" customWidth="1"/>
    <col min="6402" max="6402" width="4.7109375" style="181" customWidth="1"/>
    <col min="6403" max="6408" width="8.7109375" style="181" customWidth="1"/>
    <col min="6409" max="6409" width="4.7109375" style="181" customWidth="1"/>
    <col min="6410" max="6410" width="15.28515625" style="181" customWidth="1"/>
    <col min="6411" max="6411" width="7.7109375" style="181" customWidth="1"/>
    <col min="6412" max="6412" width="8" style="181" customWidth="1"/>
    <col min="6413" max="6413" width="4.7109375" style="181" customWidth="1"/>
    <col min="6414" max="6656" width="9.140625" style="181"/>
    <col min="6657" max="6657" width="9.140625" style="181" customWidth="1"/>
    <col min="6658" max="6658" width="4.7109375" style="181" customWidth="1"/>
    <col min="6659" max="6664" width="8.7109375" style="181" customWidth="1"/>
    <col min="6665" max="6665" width="4.7109375" style="181" customWidth="1"/>
    <col min="6666" max="6666" width="15.28515625" style="181" customWidth="1"/>
    <col min="6667" max="6667" width="7.7109375" style="181" customWidth="1"/>
    <col min="6668" max="6668" width="8" style="181" customWidth="1"/>
    <col min="6669" max="6669" width="4.7109375" style="181" customWidth="1"/>
    <col min="6670" max="6912" width="9.140625" style="181"/>
    <col min="6913" max="6913" width="9.140625" style="181" customWidth="1"/>
    <col min="6914" max="6914" width="4.7109375" style="181" customWidth="1"/>
    <col min="6915" max="6920" width="8.7109375" style="181" customWidth="1"/>
    <col min="6921" max="6921" width="4.7109375" style="181" customWidth="1"/>
    <col min="6922" max="6922" width="15.28515625" style="181" customWidth="1"/>
    <col min="6923" max="6923" width="7.7109375" style="181" customWidth="1"/>
    <col min="6924" max="6924" width="8" style="181" customWidth="1"/>
    <col min="6925" max="6925" width="4.7109375" style="181" customWidth="1"/>
    <col min="6926" max="7168" width="9.140625" style="181"/>
    <col min="7169" max="7169" width="9.140625" style="181" customWidth="1"/>
    <col min="7170" max="7170" width="4.7109375" style="181" customWidth="1"/>
    <col min="7171" max="7176" width="8.7109375" style="181" customWidth="1"/>
    <col min="7177" max="7177" width="4.7109375" style="181" customWidth="1"/>
    <col min="7178" max="7178" width="15.28515625" style="181" customWidth="1"/>
    <col min="7179" max="7179" width="7.7109375" style="181" customWidth="1"/>
    <col min="7180" max="7180" width="8" style="181" customWidth="1"/>
    <col min="7181" max="7181" width="4.7109375" style="181" customWidth="1"/>
    <col min="7182" max="7424" width="9.140625" style="181"/>
    <col min="7425" max="7425" width="9.140625" style="181" customWidth="1"/>
    <col min="7426" max="7426" width="4.7109375" style="181" customWidth="1"/>
    <col min="7427" max="7432" width="8.7109375" style="181" customWidth="1"/>
    <col min="7433" max="7433" width="4.7109375" style="181" customWidth="1"/>
    <col min="7434" max="7434" width="15.28515625" style="181" customWidth="1"/>
    <col min="7435" max="7435" width="7.7109375" style="181" customWidth="1"/>
    <col min="7436" max="7436" width="8" style="181" customWidth="1"/>
    <col min="7437" max="7437" width="4.7109375" style="181" customWidth="1"/>
    <col min="7438" max="7680" width="9.140625" style="181"/>
    <col min="7681" max="7681" width="9.140625" style="181" customWidth="1"/>
    <col min="7682" max="7682" width="4.7109375" style="181" customWidth="1"/>
    <col min="7683" max="7688" width="8.7109375" style="181" customWidth="1"/>
    <col min="7689" max="7689" width="4.7109375" style="181" customWidth="1"/>
    <col min="7690" max="7690" width="15.28515625" style="181" customWidth="1"/>
    <col min="7691" max="7691" width="7.7109375" style="181" customWidth="1"/>
    <col min="7692" max="7692" width="8" style="181" customWidth="1"/>
    <col min="7693" max="7693" width="4.7109375" style="181" customWidth="1"/>
    <col min="7694" max="7936" width="9.140625" style="181"/>
    <col min="7937" max="7937" width="9.140625" style="181" customWidth="1"/>
    <col min="7938" max="7938" width="4.7109375" style="181" customWidth="1"/>
    <col min="7939" max="7944" width="8.7109375" style="181" customWidth="1"/>
    <col min="7945" max="7945" width="4.7109375" style="181" customWidth="1"/>
    <col min="7946" max="7946" width="15.28515625" style="181" customWidth="1"/>
    <col min="7947" max="7947" width="7.7109375" style="181" customWidth="1"/>
    <col min="7948" max="7948" width="8" style="181" customWidth="1"/>
    <col min="7949" max="7949" width="4.7109375" style="181" customWidth="1"/>
    <col min="7950" max="8192" width="9.140625" style="181"/>
    <col min="8193" max="8193" width="9.140625" style="181" customWidth="1"/>
    <col min="8194" max="8194" width="4.7109375" style="181" customWidth="1"/>
    <col min="8195" max="8200" width="8.7109375" style="181" customWidth="1"/>
    <col min="8201" max="8201" width="4.7109375" style="181" customWidth="1"/>
    <col min="8202" max="8202" width="15.28515625" style="181" customWidth="1"/>
    <col min="8203" max="8203" width="7.7109375" style="181" customWidth="1"/>
    <col min="8204" max="8204" width="8" style="181" customWidth="1"/>
    <col min="8205" max="8205" width="4.7109375" style="181" customWidth="1"/>
    <col min="8206" max="8448" width="9.140625" style="181"/>
    <col min="8449" max="8449" width="9.140625" style="181" customWidth="1"/>
    <col min="8450" max="8450" width="4.7109375" style="181" customWidth="1"/>
    <col min="8451" max="8456" width="8.7109375" style="181" customWidth="1"/>
    <col min="8457" max="8457" width="4.7109375" style="181" customWidth="1"/>
    <col min="8458" max="8458" width="15.28515625" style="181" customWidth="1"/>
    <col min="8459" max="8459" width="7.7109375" style="181" customWidth="1"/>
    <col min="8460" max="8460" width="8" style="181" customWidth="1"/>
    <col min="8461" max="8461" width="4.7109375" style="181" customWidth="1"/>
    <col min="8462" max="8704" width="9.140625" style="181"/>
    <col min="8705" max="8705" width="9.140625" style="181" customWidth="1"/>
    <col min="8706" max="8706" width="4.7109375" style="181" customWidth="1"/>
    <col min="8707" max="8712" width="8.7109375" style="181" customWidth="1"/>
    <col min="8713" max="8713" width="4.7109375" style="181" customWidth="1"/>
    <col min="8714" max="8714" width="15.28515625" style="181" customWidth="1"/>
    <col min="8715" max="8715" width="7.7109375" style="181" customWidth="1"/>
    <col min="8716" max="8716" width="8" style="181" customWidth="1"/>
    <col min="8717" max="8717" width="4.7109375" style="181" customWidth="1"/>
    <col min="8718" max="8960" width="9.140625" style="181"/>
    <col min="8961" max="8961" width="9.140625" style="181" customWidth="1"/>
    <col min="8962" max="8962" width="4.7109375" style="181" customWidth="1"/>
    <col min="8963" max="8968" width="8.7109375" style="181" customWidth="1"/>
    <col min="8969" max="8969" width="4.7109375" style="181" customWidth="1"/>
    <col min="8970" max="8970" width="15.28515625" style="181" customWidth="1"/>
    <col min="8971" max="8971" width="7.7109375" style="181" customWidth="1"/>
    <col min="8972" max="8972" width="8" style="181" customWidth="1"/>
    <col min="8973" max="8973" width="4.7109375" style="181" customWidth="1"/>
    <col min="8974" max="9216" width="9.140625" style="181"/>
    <col min="9217" max="9217" width="9.140625" style="181" customWidth="1"/>
    <col min="9218" max="9218" width="4.7109375" style="181" customWidth="1"/>
    <col min="9219" max="9224" width="8.7109375" style="181" customWidth="1"/>
    <col min="9225" max="9225" width="4.7109375" style="181" customWidth="1"/>
    <col min="9226" max="9226" width="15.28515625" style="181" customWidth="1"/>
    <col min="9227" max="9227" width="7.7109375" style="181" customWidth="1"/>
    <col min="9228" max="9228" width="8" style="181" customWidth="1"/>
    <col min="9229" max="9229" width="4.7109375" style="181" customWidth="1"/>
    <col min="9230" max="9472" width="9.140625" style="181"/>
    <col min="9473" max="9473" width="9.140625" style="181" customWidth="1"/>
    <col min="9474" max="9474" width="4.7109375" style="181" customWidth="1"/>
    <col min="9475" max="9480" width="8.7109375" style="181" customWidth="1"/>
    <col min="9481" max="9481" width="4.7109375" style="181" customWidth="1"/>
    <col min="9482" max="9482" width="15.28515625" style="181" customWidth="1"/>
    <col min="9483" max="9483" width="7.7109375" style="181" customWidth="1"/>
    <col min="9484" max="9484" width="8" style="181" customWidth="1"/>
    <col min="9485" max="9485" width="4.7109375" style="181" customWidth="1"/>
    <col min="9486" max="9728" width="9.140625" style="181"/>
    <col min="9729" max="9729" width="9.140625" style="181" customWidth="1"/>
    <col min="9730" max="9730" width="4.7109375" style="181" customWidth="1"/>
    <col min="9731" max="9736" width="8.7109375" style="181" customWidth="1"/>
    <col min="9737" max="9737" width="4.7109375" style="181" customWidth="1"/>
    <col min="9738" max="9738" width="15.28515625" style="181" customWidth="1"/>
    <col min="9739" max="9739" width="7.7109375" style="181" customWidth="1"/>
    <col min="9740" max="9740" width="8" style="181" customWidth="1"/>
    <col min="9741" max="9741" width="4.7109375" style="181" customWidth="1"/>
    <col min="9742" max="9984" width="9.140625" style="181"/>
    <col min="9985" max="9985" width="9.140625" style="181" customWidth="1"/>
    <col min="9986" max="9986" width="4.7109375" style="181" customWidth="1"/>
    <col min="9987" max="9992" width="8.7109375" style="181" customWidth="1"/>
    <col min="9993" max="9993" width="4.7109375" style="181" customWidth="1"/>
    <col min="9994" max="9994" width="15.28515625" style="181" customWidth="1"/>
    <col min="9995" max="9995" width="7.7109375" style="181" customWidth="1"/>
    <col min="9996" max="9996" width="8" style="181" customWidth="1"/>
    <col min="9997" max="9997" width="4.7109375" style="181" customWidth="1"/>
    <col min="9998" max="10240" width="9.140625" style="181"/>
    <col min="10241" max="10241" width="9.140625" style="181" customWidth="1"/>
    <col min="10242" max="10242" width="4.7109375" style="181" customWidth="1"/>
    <col min="10243" max="10248" width="8.7109375" style="181" customWidth="1"/>
    <col min="10249" max="10249" width="4.7109375" style="181" customWidth="1"/>
    <col min="10250" max="10250" width="15.28515625" style="181" customWidth="1"/>
    <col min="10251" max="10251" width="7.7109375" style="181" customWidth="1"/>
    <col min="10252" max="10252" width="8" style="181" customWidth="1"/>
    <col min="10253" max="10253" width="4.7109375" style="181" customWidth="1"/>
    <col min="10254" max="10496" width="9.140625" style="181"/>
    <col min="10497" max="10497" width="9.140625" style="181" customWidth="1"/>
    <col min="10498" max="10498" width="4.7109375" style="181" customWidth="1"/>
    <col min="10499" max="10504" width="8.7109375" style="181" customWidth="1"/>
    <col min="10505" max="10505" width="4.7109375" style="181" customWidth="1"/>
    <col min="10506" max="10506" width="15.28515625" style="181" customWidth="1"/>
    <col min="10507" max="10507" width="7.7109375" style="181" customWidth="1"/>
    <col min="10508" max="10508" width="8" style="181" customWidth="1"/>
    <col min="10509" max="10509" width="4.7109375" style="181" customWidth="1"/>
    <col min="10510" max="10752" width="9.140625" style="181"/>
    <col min="10753" max="10753" width="9.140625" style="181" customWidth="1"/>
    <col min="10754" max="10754" width="4.7109375" style="181" customWidth="1"/>
    <col min="10755" max="10760" width="8.7109375" style="181" customWidth="1"/>
    <col min="10761" max="10761" width="4.7109375" style="181" customWidth="1"/>
    <col min="10762" max="10762" width="15.28515625" style="181" customWidth="1"/>
    <col min="10763" max="10763" width="7.7109375" style="181" customWidth="1"/>
    <col min="10764" max="10764" width="8" style="181" customWidth="1"/>
    <col min="10765" max="10765" width="4.7109375" style="181" customWidth="1"/>
    <col min="10766" max="11008" width="9.140625" style="181"/>
    <col min="11009" max="11009" width="9.140625" style="181" customWidth="1"/>
    <col min="11010" max="11010" width="4.7109375" style="181" customWidth="1"/>
    <col min="11011" max="11016" width="8.7109375" style="181" customWidth="1"/>
    <col min="11017" max="11017" width="4.7109375" style="181" customWidth="1"/>
    <col min="11018" max="11018" width="15.28515625" style="181" customWidth="1"/>
    <col min="11019" max="11019" width="7.7109375" style="181" customWidth="1"/>
    <col min="11020" max="11020" width="8" style="181" customWidth="1"/>
    <col min="11021" max="11021" width="4.7109375" style="181" customWidth="1"/>
    <col min="11022" max="11264" width="9.140625" style="181"/>
    <col min="11265" max="11265" width="9.140625" style="181" customWidth="1"/>
    <col min="11266" max="11266" width="4.7109375" style="181" customWidth="1"/>
    <col min="11267" max="11272" width="8.7109375" style="181" customWidth="1"/>
    <col min="11273" max="11273" width="4.7109375" style="181" customWidth="1"/>
    <col min="11274" max="11274" width="15.28515625" style="181" customWidth="1"/>
    <col min="11275" max="11275" width="7.7109375" style="181" customWidth="1"/>
    <col min="11276" max="11276" width="8" style="181" customWidth="1"/>
    <col min="11277" max="11277" width="4.7109375" style="181" customWidth="1"/>
    <col min="11278" max="11520" width="9.140625" style="181"/>
    <col min="11521" max="11521" width="9.140625" style="181" customWidth="1"/>
    <col min="11522" max="11522" width="4.7109375" style="181" customWidth="1"/>
    <col min="11523" max="11528" width="8.7109375" style="181" customWidth="1"/>
    <col min="11529" max="11529" width="4.7109375" style="181" customWidth="1"/>
    <col min="11530" max="11530" width="15.28515625" style="181" customWidth="1"/>
    <col min="11531" max="11531" width="7.7109375" style="181" customWidth="1"/>
    <col min="11532" max="11532" width="8" style="181" customWidth="1"/>
    <col min="11533" max="11533" width="4.7109375" style="181" customWidth="1"/>
    <col min="11534" max="11776" width="9.140625" style="181"/>
    <col min="11777" max="11777" width="9.140625" style="181" customWidth="1"/>
    <col min="11778" max="11778" width="4.7109375" style="181" customWidth="1"/>
    <col min="11779" max="11784" width="8.7109375" style="181" customWidth="1"/>
    <col min="11785" max="11785" width="4.7109375" style="181" customWidth="1"/>
    <col min="11786" max="11786" width="15.28515625" style="181" customWidth="1"/>
    <col min="11787" max="11787" width="7.7109375" style="181" customWidth="1"/>
    <col min="11788" max="11788" width="8" style="181" customWidth="1"/>
    <col min="11789" max="11789" width="4.7109375" style="181" customWidth="1"/>
    <col min="11790" max="12032" width="9.140625" style="181"/>
    <col min="12033" max="12033" width="9.140625" style="181" customWidth="1"/>
    <col min="12034" max="12034" width="4.7109375" style="181" customWidth="1"/>
    <col min="12035" max="12040" width="8.7109375" style="181" customWidth="1"/>
    <col min="12041" max="12041" width="4.7109375" style="181" customWidth="1"/>
    <col min="12042" max="12042" width="15.28515625" style="181" customWidth="1"/>
    <col min="12043" max="12043" width="7.7109375" style="181" customWidth="1"/>
    <col min="12044" max="12044" width="8" style="181" customWidth="1"/>
    <col min="12045" max="12045" width="4.7109375" style="181" customWidth="1"/>
    <col min="12046" max="12288" width="9.140625" style="181"/>
    <col min="12289" max="12289" width="9.140625" style="181" customWidth="1"/>
    <col min="12290" max="12290" width="4.7109375" style="181" customWidth="1"/>
    <col min="12291" max="12296" width="8.7109375" style="181" customWidth="1"/>
    <col min="12297" max="12297" width="4.7109375" style="181" customWidth="1"/>
    <col min="12298" max="12298" width="15.28515625" style="181" customWidth="1"/>
    <col min="12299" max="12299" width="7.7109375" style="181" customWidth="1"/>
    <col min="12300" max="12300" width="8" style="181" customWidth="1"/>
    <col min="12301" max="12301" width="4.7109375" style="181" customWidth="1"/>
    <col min="12302" max="12544" width="9.140625" style="181"/>
    <col min="12545" max="12545" width="9.140625" style="181" customWidth="1"/>
    <col min="12546" max="12546" width="4.7109375" style="181" customWidth="1"/>
    <col min="12547" max="12552" width="8.7109375" style="181" customWidth="1"/>
    <col min="12553" max="12553" width="4.7109375" style="181" customWidth="1"/>
    <col min="12554" max="12554" width="15.28515625" style="181" customWidth="1"/>
    <col min="12555" max="12555" width="7.7109375" style="181" customWidth="1"/>
    <col min="12556" max="12556" width="8" style="181" customWidth="1"/>
    <col min="12557" max="12557" width="4.7109375" style="181" customWidth="1"/>
    <col min="12558" max="12800" width="9.140625" style="181"/>
    <col min="12801" max="12801" width="9.140625" style="181" customWidth="1"/>
    <col min="12802" max="12802" width="4.7109375" style="181" customWidth="1"/>
    <col min="12803" max="12808" width="8.7109375" style="181" customWidth="1"/>
    <col min="12809" max="12809" width="4.7109375" style="181" customWidth="1"/>
    <col min="12810" max="12810" width="15.28515625" style="181" customWidth="1"/>
    <col min="12811" max="12811" width="7.7109375" style="181" customWidth="1"/>
    <col min="12812" max="12812" width="8" style="181" customWidth="1"/>
    <col min="12813" max="12813" width="4.7109375" style="181" customWidth="1"/>
    <col min="12814" max="13056" width="9.140625" style="181"/>
    <col min="13057" max="13057" width="9.140625" style="181" customWidth="1"/>
    <col min="13058" max="13058" width="4.7109375" style="181" customWidth="1"/>
    <col min="13059" max="13064" width="8.7109375" style="181" customWidth="1"/>
    <col min="13065" max="13065" width="4.7109375" style="181" customWidth="1"/>
    <col min="13066" max="13066" width="15.28515625" style="181" customWidth="1"/>
    <col min="13067" max="13067" width="7.7109375" style="181" customWidth="1"/>
    <col min="13068" max="13068" width="8" style="181" customWidth="1"/>
    <col min="13069" max="13069" width="4.7109375" style="181" customWidth="1"/>
    <col min="13070" max="13312" width="9.140625" style="181"/>
    <col min="13313" max="13313" width="9.140625" style="181" customWidth="1"/>
    <col min="13314" max="13314" width="4.7109375" style="181" customWidth="1"/>
    <col min="13315" max="13320" width="8.7109375" style="181" customWidth="1"/>
    <col min="13321" max="13321" width="4.7109375" style="181" customWidth="1"/>
    <col min="13322" max="13322" width="15.28515625" style="181" customWidth="1"/>
    <col min="13323" max="13323" width="7.7109375" style="181" customWidth="1"/>
    <col min="13324" max="13324" width="8" style="181" customWidth="1"/>
    <col min="13325" max="13325" width="4.7109375" style="181" customWidth="1"/>
    <col min="13326" max="13568" width="9.140625" style="181"/>
    <col min="13569" max="13569" width="9.140625" style="181" customWidth="1"/>
    <col min="13570" max="13570" width="4.7109375" style="181" customWidth="1"/>
    <col min="13571" max="13576" width="8.7109375" style="181" customWidth="1"/>
    <col min="13577" max="13577" width="4.7109375" style="181" customWidth="1"/>
    <col min="13578" max="13578" width="15.28515625" style="181" customWidth="1"/>
    <col min="13579" max="13579" width="7.7109375" style="181" customWidth="1"/>
    <col min="13580" max="13580" width="8" style="181" customWidth="1"/>
    <col min="13581" max="13581" width="4.7109375" style="181" customWidth="1"/>
    <col min="13582" max="13824" width="9.140625" style="181"/>
    <col min="13825" max="13825" width="9.140625" style="181" customWidth="1"/>
    <col min="13826" max="13826" width="4.7109375" style="181" customWidth="1"/>
    <col min="13827" max="13832" width="8.7109375" style="181" customWidth="1"/>
    <col min="13833" max="13833" width="4.7109375" style="181" customWidth="1"/>
    <col min="13834" max="13834" width="15.28515625" style="181" customWidth="1"/>
    <col min="13835" max="13835" width="7.7109375" style="181" customWidth="1"/>
    <col min="13836" max="13836" width="8" style="181" customWidth="1"/>
    <col min="13837" max="13837" width="4.7109375" style="181" customWidth="1"/>
    <col min="13838" max="14080" width="9.140625" style="181"/>
    <col min="14081" max="14081" width="9.140625" style="181" customWidth="1"/>
    <col min="14082" max="14082" width="4.7109375" style="181" customWidth="1"/>
    <col min="14083" max="14088" width="8.7109375" style="181" customWidth="1"/>
    <col min="14089" max="14089" width="4.7109375" style="181" customWidth="1"/>
    <col min="14090" max="14090" width="15.28515625" style="181" customWidth="1"/>
    <col min="14091" max="14091" width="7.7109375" style="181" customWidth="1"/>
    <col min="14092" max="14092" width="8" style="181" customWidth="1"/>
    <col min="14093" max="14093" width="4.7109375" style="181" customWidth="1"/>
    <col min="14094" max="14336" width="9.140625" style="181"/>
    <col min="14337" max="14337" width="9.140625" style="181" customWidth="1"/>
    <col min="14338" max="14338" width="4.7109375" style="181" customWidth="1"/>
    <col min="14339" max="14344" width="8.7109375" style="181" customWidth="1"/>
    <col min="14345" max="14345" width="4.7109375" style="181" customWidth="1"/>
    <col min="14346" max="14346" width="15.28515625" style="181" customWidth="1"/>
    <col min="14347" max="14347" width="7.7109375" style="181" customWidth="1"/>
    <col min="14348" max="14348" width="8" style="181" customWidth="1"/>
    <col min="14349" max="14349" width="4.7109375" style="181" customWidth="1"/>
    <col min="14350" max="14592" width="9.140625" style="181"/>
    <col min="14593" max="14593" width="9.140625" style="181" customWidth="1"/>
    <col min="14594" max="14594" width="4.7109375" style="181" customWidth="1"/>
    <col min="14595" max="14600" width="8.7109375" style="181" customWidth="1"/>
    <col min="14601" max="14601" width="4.7109375" style="181" customWidth="1"/>
    <col min="14602" max="14602" width="15.28515625" style="181" customWidth="1"/>
    <col min="14603" max="14603" width="7.7109375" style="181" customWidth="1"/>
    <col min="14604" max="14604" width="8" style="181" customWidth="1"/>
    <col min="14605" max="14605" width="4.7109375" style="181" customWidth="1"/>
    <col min="14606" max="14848" width="9.140625" style="181"/>
    <col min="14849" max="14849" width="9.140625" style="181" customWidth="1"/>
    <col min="14850" max="14850" width="4.7109375" style="181" customWidth="1"/>
    <col min="14851" max="14856" width="8.7109375" style="181" customWidth="1"/>
    <col min="14857" max="14857" width="4.7109375" style="181" customWidth="1"/>
    <col min="14858" max="14858" width="15.28515625" style="181" customWidth="1"/>
    <col min="14859" max="14859" width="7.7109375" style="181" customWidth="1"/>
    <col min="14860" max="14860" width="8" style="181" customWidth="1"/>
    <col min="14861" max="14861" width="4.7109375" style="181" customWidth="1"/>
    <col min="14862" max="15104" width="9.140625" style="181"/>
    <col min="15105" max="15105" width="9.140625" style="181" customWidth="1"/>
    <col min="15106" max="15106" width="4.7109375" style="181" customWidth="1"/>
    <col min="15107" max="15112" width="8.7109375" style="181" customWidth="1"/>
    <col min="15113" max="15113" width="4.7109375" style="181" customWidth="1"/>
    <col min="15114" max="15114" width="15.28515625" style="181" customWidth="1"/>
    <col min="15115" max="15115" width="7.7109375" style="181" customWidth="1"/>
    <col min="15116" max="15116" width="8" style="181" customWidth="1"/>
    <col min="15117" max="15117" width="4.7109375" style="181" customWidth="1"/>
    <col min="15118" max="15360" width="9.140625" style="181"/>
    <col min="15361" max="15361" width="9.140625" style="181" customWidth="1"/>
    <col min="15362" max="15362" width="4.7109375" style="181" customWidth="1"/>
    <col min="15363" max="15368" width="8.7109375" style="181" customWidth="1"/>
    <col min="15369" max="15369" width="4.7109375" style="181" customWidth="1"/>
    <col min="15370" max="15370" width="15.28515625" style="181" customWidth="1"/>
    <col min="15371" max="15371" width="7.7109375" style="181" customWidth="1"/>
    <col min="15372" max="15372" width="8" style="181" customWidth="1"/>
    <col min="15373" max="15373" width="4.7109375" style="181" customWidth="1"/>
    <col min="15374" max="15616" width="9.140625" style="181"/>
    <col min="15617" max="15617" width="9.140625" style="181" customWidth="1"/>
    <col min="15618" max="15618" width="4.7109375" style="181" customWidth="1"/>
    <col min="15619" max="15624" width="8.7109375" style="181" customWidth="1"/>
    <col min="15625" max="15625" width="4.7109375" style="181" customWidth="1"/>
    <col min="15626" max="15626" width="15.28515625" style="181" customWidth="1"/>
    <col min="15627" max="15627" width="7.7109375" style="181" customWidth="1"/>
    <col min="15628" max="15628" width="8" style="181" customWidth="1"/>
    <col min="15629" max="15629" width="4.7109375" style="181" customWidth="1"/>
    <col min="15630" max="15872" width="9.140625" style="181"/>
    <col min="15873" max="15873" width="9.140625" style="181" customWidth="1"/>
    <col min="15874" max="15874" width="4.7109375" style="181" customWidth="1"/>
    <col min="15875" max="15880" width="8.7109375" style="181" customWidth="1"/>
    <col min="15881" max="15881" width="4.7109375" style="181" customWidth="1"/>
    <col min="15882" max="15882" width="15.28515625" style="181" customWidth="1"/>
    <col min="15883" max="15883" width="7.7109375" style="181" customWidth="1"/>
    <col min="15884" max="15884" width="8" style="181" customWidth="1"/>
    <col min="15885" max="15885" width="4.7109375" style="181" customWidth="1"/>
    <col min="15886" max="16128" width="9.140625" style="181"/>
    <col min="16129" max="16129" width="9.140625" style="181" customWidth="1"/>
    <col min="16130" max="16130" width="4.7109375" style="181" customWidth="1"/>
    <col min="16131" max="16136" width="8.7109375" style="181" customWidth="1"/>
    <col min="16137" max="16137" width="4.7109375" style="181" customWidth="1"/>
    <col min="16138" max="16138" width="15.28515625" style="181" customWidth="1"/>
    <col min="16139" max="16139" width="7.7109375" style="181" customWidth="1"/>
    <col min="16140" max="16140" width="8" style="181" customWidth="1"/>
    <col min="16141" max="16141" width="4.7109375" style="181" customWidth="1"/>
    <col min="16142" max="16384" width="9.140625" style="181"/>
  </cols>
  <sheetData>
    <row r="1" spans="2:13" ht="15" customHeight="1" x14ac:dyDescent="0.25"/>
    <row r="2" spans="2:13" ht="15" customHeight="1" thickBot="1" x14ac:dyDescent="0.3"/>
    <row r="3" spans="2:13" ht="15" customHeight="1" x14ac:dyDescent="0.25">
      <c r="B3" s="183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2:13" ht="15" customHeight="1" x14ac:dyDescent="0.25">
      <c r="B4" s="186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7"/>
    </row>
    <row r="5" spans="2:13" ht="15" customHeight="1" x14ac:dyDescent="0.25">
      <c r="B5" s="186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7"/>
    </row>
    <row r="6" spans="2:13" ht="15" customHeight="1" x14ac:dyDescent="0.25">
      <c r="B6" s="186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7"/>
    </row>
    <row r="7" spans="2:13" ht="15" customHeight="1" x14ac:dyDescent="0.25">
      <c r="B7" s="186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7"/>
    </row>
    <row r="8" spans="2:13" ht="15" customHeight="1" x14ac:dyDescent="0.25">
      <c r="B8" s="186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7"/>
    </row>
    <row r="9" spans="2:13" ht="15" customHeight="1" x14ac:dyDescent="0.25">
      <c r="B9" s="186"/>
      <c r="C9" s="240" t="s">
        <v>129</v>
      </c>
      <c r="D9" s="240"/>
      <c r="E9" s="240"/>
      <c r="F9" s="240"/>
      <c r="G9" s="240"/>
      <c r="H9" s="240"/>
      <c r="I9" s="240"/>
      <c r="J9" s="240"/>
      <c r="K9" s="240"/>
      <c r="L9" s="240"/>
      <c r="M9" s="187"/>
    </row>
    <row r="10" spans="2:13" ht="15" customHeight="1" x14ac:dyDescent="0.25">
      <c r="B10" s="186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187"/>
    </row>
    <row r="11" spans="2:13" ht="15" customHeight="1" x14ac:dyDescent="0.25">
      <c r="B11" s="186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187"/>
    </row>
    <row r="12" spans="2:13" ht="275.25" customHeight="1" x14ac:dyDescent="0.25">
      <c r="B12" s="186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187"/>
    </row>
    <row r="13" spans="2:13" ht="15" customHeight="1" x14ac:dyDescent="0.25">
      <c r="B13" s="186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7"/>
    </row>
    <row r="14" spans="2:13" ht="15" customHeight="1" x14ac:dyDescent="0.25">
      <c r="B14" s="186"/>
      <c r="C14" s="180"/>
      <c r="D14" s="245" t="s">
        <v>137</v>
      </c>
      <c r="E14" s="245"/>
      <c r="F14" s="245"/>
      <c r="G14" s="245"/>
      <c r="H14" s="245"/>
      <c r="I14" s="245"/>
      <c r="J14" s="245"/>
      <c r="K14" s="180"/>
      <c r="L14" s="180"/>
      <c r="M14" s="187"/>
    </row>
    <row r="15" spans="2:13" ht="15" customHeight="1" x14ac:dyDescent="0.25">
      <c r="B15" s="186"/>
      <c r="C15" s="180"/>
      <c r="D15" s="245"/>
      <c r="E15" s="245"/>
      <c r="F15" s="245"/>
      <c r="G15" s="245"/>
      <c r="H15" s="245"/>
      <c r="I15" s="245"/>
      <c r="J15" s="245"/>
      <c r="K15" s="180"/>
      <c r="L15" s="180"/>
      <c r="M15" s="187"/>
    </row>
    <row r="16" spans="2:13" ht="15" customHeight="1" x14ac:dyDescent="0.25">
      <c r="B16" s="186"/>
      <c r="C16" s="180"/>
      <c r="D16" s="245"/>
      <c r="E16" s="245"/>
      <c r="F16" s="245"/>
      <c r="G16" s="245"/>
      <c r="H16" s="245"/>
      <c r="I16" s="245"/>
      <c r="J16" s="245"/>
      <c r="K16" s="180"/>
      <c r="L16" s="180"/>
      <c r="M16" s="187"/>
    </row>
    <row r="17" spans="2:13" ht="15" customHeight="1" x14ac:dyDescent="0.25">
      <c r="B17" s="186"/>
      <c r="C17" s="180"/>
      <c r="D17" s="245"/>
      <c r="E17" s="245"/>
      <c r="F17" s="245"/>
      <c r="G17" s="245"/>
      <c r="H17" s="245"/>
      <c r="I17" s="245"/>
      <c r="J17" s="245"/>
      <c r="K17" s="180"/>
      <c r="L17" s="180"/>
      <c r="M17" s="187"/>
    </row>
    <row r="18" spans="2:13" ht="15" customHeight="1" x14ac:dyDescent="0.25">
      <c r="B18" s="186"/>
      <c r="C18" s="180"/>
      <c r="D18" s="245"/>
      <c r="E18" s="245"/>
      <c r="F18" s="245"/>
      <c r="G18" s="245"/>
      <c r="H18" s="245"/>
      <c r="I18" s="245"/>
      <c r="J18" s="245"/>
      <c r="K18" s="180"/>
      <c r="L18" s="180"/>
      <c r="M18" s="187"/>
    </row>
    <row r="19" spans="2:13" ht="15" customHeight="1" x14ac:dyDescent="0.25">
      <c r="B19" s="186"/>
      <c r="C19" s="180"/>
      <c r="D19" s="193"/>
      <c r="E19" s="193"/>
      <c r="F19" s="193"/>
      <c r="G19" s="193"/>
      <c r="H19" s="193"/>
      <c r="I19" s="193"/>
      <c r="J19" s="193"/>
      <c r="K19" s="180"/>
      <c r="L19" s="180"/>
      <c r="M19" s="187"/>
    </row>
    <row r="20" spans="2:13" ht="15" customHeight="1" x14ac:dyDescent="0.25">
      <c r="B20" s="186"/>
      <c r="C20" s="235" t="s">
        <v>138</v>
      </c>
      <c r="D20" s="235"/>
      <c r="E20" s="235"/>
      <c r="F20" s="235"/>
      <c r="G20" s="235"/>
      <c r="H20" s="235"/>
      <c r="I20" s="235"/>
      <c r="J20" s="235"/>
      <c r="K20" s="235"/>
      <c r="L20" s="235"/>
      <c r="M20" s="187"/>
    </row>
    <row r="21" spans="2:13" ht="15" customHeight="1" x14ac:dyDescent="0.25">
      <c r="B21" s="186"/>
      <c r="C21" s="235" t="s">
        <v>154</v>
      </c>
      <c r="D21" s="235"/>
      <c r="E21" s="235"/>
      <c r="F21" s="235"/>
      <c r="G21" s="192" t="s">
        <v>150</v>
      </c>
      <c r="H21" s="235" t="s">
        <v>139</v>
      </c>
      <c r="I21" s="235"/>
      <c r="J21" s="235"/>
      <c r="K21" s="235"/>
      <c r="L21" s="182"/>
      <c r="M21" s="187"/>
    </row>
    <row r="22" spans="2:13" ht="15" customHeight="1" x14ac:dyDescent="0.25">
      <c r="B22" s="186"/>
      <c r="C22" s="193" t="s">
        <v>140</v>
      </c>
      <c r="D22" s="193"/>
      <c r="E22" s="193" t="s">
        <v>140</v>
      </c>
      <c r="F22" s="193" t="s">
        <v>140</v>
      </c>
      <c r="G22" s="193" t="s">
        <v>140</v>
      </c>
      <c r="H22" s="235" t="s">
        <v>141</v>
      </c>
      <c r="I22" s="235"/>
      <c r="J22" s="235"/>
      <c r="K22" s="235"/>
      <c r="L22" s="182"/>
      <c r="M22" s="187"/>
    </row>
    <row r="23" spans="2:13" ht="15" customHeight="1" x14ac:dyDescent="0.25">
      <c r="B23" s="186"/>
      <c r="C23" s="193" t="s">
        <v>140</v>
      </c>
      <c r="D23" s="193"/>
      <c r="E23" s="193" t="s">
        <v>140</v>
      </c>
      <c r="F23" s="193" t="s">
        <v>140</v>
      </c>
      <c r="G23" s="193" t="s">
        <v>140</v>
      </c>
      <c r="H23" s="235" t="s">
        <v>142</v>
      </c>
      <c r="I23" s="235"/>
      <c r="J23" s="235"/>
      <c r="K23" s="235"/>
      <c r="L23" s="182"/>
      <c r="M23" s="187"/>
    </row>
    <row r="24" spans="2:13" ht="15" customHeight="1" x14ac:dyDescent="0.25">
      <c r="B24" s="186"/>
      <c r="C24" s="193" t="s">
        <v>140</v>
      </c>
      <c r="D24" s="193"/>
      <c r="E24" s="193" t="s">
        <v>140</v>
      </c>
      <c r="F24" s="193" t="s">
        <v>140</v>
      </c>
      <c r="G24" s="193" t="s">
        <v>140</v>
      </c>
      <c r="H24" s="235" t="s">
        <v>143</v>
      </c>
      <c r="I24" s="235"/>
      <c r="J24" s="235"/>
      <c r="K24" s="235"/>
      <c r="L24" s="182"/>
      <c r="M24" s="187"/>
    </row>
    <row r="25" spans="2:13" ht="15" customHeight="1" x14ac:dyDescent="0.25">
      <c r="B25" s="186"/>
      <c r="C25" s="193" t="s">
        <v>140</v>
      </c>
      <c r="D25" s="193"/>
      <c r="E25" s="193" t="s">
        <v>140</v>
      </c>
      <c r="F25" s="193" t="s">
        <v>140</v>
      </c>
      <c r="G25" s="193" t="s">
        <v>140</v>
      </c>
      <c r="H25" s="235" t="s">
        <v>144</v>
      </c>
      <c r="I25" s="235"/>
      <c r="J25" s="235"/>
      <c r="K25" s="235"/>
      <c r="L25" s="182"/>
      <c r="M25" s="187"/>
    </row>
    <row r="26" spans="2:13" ht="15" customHeight="1" x14ac:dyDescent="0.25">
      <c r="B26" s="186"/>
      <c r="C26" s="193" t="s">
        <v>140</v>
      </c>
      <c r="D26" s="193"/>
      <c r="E26" s="193" t="s">
        <v>140</v>
      </c>
      <c r="F26" s="193" t="s">
        <v>140</v>
      </c>
      <c r="G26" s="193" t="s">
        <v>140</v>
      </c>
      <c r="H26" s="235" t="s">
        <v>145</v>
      </c>
      <c r="I26" s="235"/>
      <c r="J26" s="235"/>
      <c r="K26" s="235"/>
      <c r="L26" s="182"/>
      <c r="M26" s="187"/>
    </row>
    <row r="27" spans="2:13" ht="15" customHeight="1" x14ac:dyDescent="0.25">
      <c r="B27" s="186"/>
      <c r="C27" s="193" t="s">
        <v>140</v>
      </c>
      <c r="D27" s="193"/>
      <c r="E27" s="193" t="s">
        <v>140</v>
      </c>
      <c r="F27" s="193" t="s">
        <v>140</v>
      </c>
      <c r="G27" s="193" t="s">
        <v>140</v>
      </c>
      <c r="H27" s="235" t="s">
        <v>146</v>
      </c>
      <c r="I27" s="235"/>
      <c r="J27" s="235"/>
      <c r="K27" s="235"/>
      <c r="L27" s="182"/>
      <c r="M27" s="187"/>
    </row>
    <row r="28" spans="2:13" ht="15" customHeight="1" x14ac:dyDescent="0.25">
      <c r="B28" s="186"/>
      <c r="C28" s="193" t="s">
        <v>140</v>
      </c>
      <c r="D28" s="193"/>
      <c r="E28" s="193" t="s">
        <v>140</v>
      </c>
      <c r="F28" s="193" t="s">
        <v>140</v>
      </c>
      <c r="G28" s="193" t="s">
        <v>140</v>
      </c>
      <c r="H28" s="235" t="s">
        <v>147</v>
      </c>
      <c r="I28" s="235"/>
      <c r="J28" s="235"/>
      <c r="K28" s="235"/>
      <c r="L28" s="182"/>
      <c r="M28" s="187"/>
    </row>
    <row r="29" spans="2:13" ht="15" customHeight="1" x14ac:dyDescent="0.25">
      <c r="B29" s="186"/>
      <c r="C29" s="193" t="s">
        <v>140</v>
      </c>
      <c r="D29" s="193"/>
      <c r="E29" s="193" t="s">
        <v>140</v>
      </c>
      <c r="F29" s="193" t="s">
        <v>140</v>
      </c>
      <c r="G29" s="193" t="s">
        <v>140</v>
      </c>
      <c r="H29" s="235" t="s">
        <v>148</v>
      </c>
      <c r="I29" s="235"/>
      <c r="J29" s="235"/>
      <c r="K29" s="235"/>
      <c r="L29" s="182"/>
      <c r="M29" s="187"/>
    </row>
    <row r="30" spans="2:13" ht="15" customHeight="1" x14ac:dyDescent="0.25">
      <c r="B30" s="186"/>
      <c r="C30" s="193" t="s">
        <v>140</v>
      </c>
      <c r="D30" s="193"/>
      <c r="E30" s="193" t="s">
        <v>140</v>
      </c>
      <c r="F30" s="193" t="s">
        <v>140</v>
      </c>
      <c r="G30" s="193" t="s">
        <v>140</v>
      </c>
      <c r="H30" s="235" t="s">
        <v>149</v>
      </c>
      <c r="I30" s="235"/>
      <c r="J30" s="235"/>
      <c r="K30" s="235"/>
      <c r="L30" s="235"/>
      <c r="M30" s="187"/>
    </row>
    <row r="31" spans="2:13" ht="15" customHeight="1" x14ac:dyDescent="0.25">
      <c r="B31" s="186"/>
      <c r="C31" s="193" t="s">
        <v>140</v>
      </c>
      <c r="D31" s="193"/>
      <c r="E31" s="193" t="s">
        <v>140</v>
      </c>
      <c r="F31" s="235" t="s">
        <v>152</v>
      </c>
      <c r="G31" s="235"/>
      <c r="H31" s="235"/>
      <c r="I31" s="235"/>
      <c r="J31" s="235"/>
      <c r="K31" s="235"/>
      <c r="L31" s="192"/>
      <c r="M31" s="187"/>
    </row>
    <row r="32" spans="2:13" ht="15" customHeight="1" x14ac:dyDescent="0.25">
      <c r="B32" s="186"/>
      <c r="C32" s="193" t="s">
        <v>140</v>
      </c>
      <c r="D32" s="193"/>
      <c r="E32" s="193" t="s">
        <v>140</v>
      </c>
      <c r="F32" s="235" t="s">
        <v>151</v>
      </c>
      <c r="G32" s="235"/>
      <c r="H32" s="235"/>
      <c r="I32" s="235"/>
      <c r="J32" s="235"/>
      <c r="K32" s="235"/>
      <c r="L32" s="192"/>
      <c r="M32" s="187"/>
    </row>
    <row r="33" spans="2:13" ht="15" customHeight="1" x14ac:dyDescent="0.25">
      <c r="B33" s="186"/>
      <c r="C33" s="245" t="s">
        <v>140</v>
      </c>
      <c r="D33" s="245"/>
      <c r="E33" s="245" t="s">
        <v>140</v>
      </c>
      <c r="F33" s="235" t="s">
        <v>153</v>
      </c>
      <c r="G33" s="235"/>
      <c r="H33" s="235"/>
      <c r="I33" s="235"/>
      <c r="J33" s="235"/>
      <c r="K33" s="235"/>
      <c r="L33" s="192"/>
      <c r="M33" s="187"/>
    </row>
    <row r="34" spans="2:13" ht="15" customHeight="1" x14ac:dyDescent="0.25">
      <c r="B34" s="186"/>
      <c r="C34" s="245"/>
      <c r="D34" s="245"/>
      <c r="E34" s="245"/>
      <c r="F34" s="235"/>
      <c r="G34" s="235"/>
      <c r="H34" s="235"/>
      <c r="I34" s="235"/>
      <c r="J34" s="235"/>
      <c r="K34" s="235"/>
      <c r="L34" s="192"/>
      <c r="M34" s="187"/>
    </row>
    <row r="35" spans="2:13" ht="15" customHeight="1" x14ac:dyDescent="0.25">
      <c r="B35" s="186"/>
      <c r="C35" s="191"/>
      <c r="D35" s="191"/>
      <c r="E35" s="191"/>
      <c r="F35" s="191"/>
      <c r="G35" s="191"/>
      <c r="H35" s="246"/>
      <c r="I35" s="246"/>
      <c r="J35" s="246"/>
      <c r="K35" s="246"/>
      <c r="L35" s="194"/>
      <c r="M35" s="187"/>
    </row>
    <row r="36" spans="2:13" ht="15" customHeight="1" x14ac:dyDescent="0.25">
      <c r="B36" s="186"/>
      <c r="C36" s="191"/>
      <c r="D36" s="191"/>
      <c r="E36" s="191"/>
      <c r="F36" s="191"/>
      <c r="G36" s="191"/>
      <c r="H36" s="246"/>
      <c r="I36" s="246"/>
      <c r="J36" s="246"/>
      <c r="K36" s="246"/>
      <c r="L36" s="194"/>
      <c r="M36" s="187"/>
    </row>
    <row r="37" spans="2:13" ht="15" customHeight="1" x14ac:dyDescent="0.25">
      <c r="B37" s="186"/>
      <c r="C37" s="191"/>
      <c r="D37" s="191"/>
      <c r="E37" s="191"/>
      <c r="F37" s="191"/>
      <c r="G37" s="191"/>
      <c r="H37" s="180"/>
      <c r="I37" s="180"/>
      <c r="J37" s="180"/>
      <c r="K37" s="180"/>
      <c r="L37" s="180"/>
      <c r="M37" s="187"/>
    </row>
    <row r="38" spans="2:13" ht="15" customHeight="1" thickBot="1" x14ac:dyDescent="0.3">
      <c r="B38" s="188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90"/>
    </row>
    <row r="39" spans="2:13" s="180" customFormat="1" ht="15" customHeight="1" x14ac:dyDescent="0.25"/>
    <row r="40" spans="2:13" s="180" customFormat="1" ht="15" customHeight="1" x14ac:dyDescent="0.25"/>
    <row r="41" spans="2:13" s="180" customFormat="1" ht="15" customHeight="1" x14ac:dyDescent="0.25"/>
    <row r="42" spans="2:13" s="180" customFormat="1" ht="15" customHeight="1" x14ac:dyDescent="0.25"/>
    <row r="43" spans="2:13" s="180" customFormat="1" ht="15" customHeight="1" x14ac:dyDescent="0.25"/>
    <row r="44" spans="2:13" s="180" customFormat="1" ht="15" customHeight="1" x14ac:dyDescent="0.25"/>
    <row r="45" spans="2:13" s="180" customFormat="1" ht="15" customHeight="1" x14ac:dyDescent="0.25"/>
    <row r="46" spans="2:13" s="180" customFormat="1" ht="15" customHeight="1" x14ac:dyDescent="0.25"/>
    <row r="47" spans="2:13" s="180" customFormat="1" ht="15" customHeight="1" x14ac:dyDescent="0.25"/>
    <row r="48" spans="2:13" s="180" customFormat="1" ht="15" customHeight="1" x14ac:dyDescent="0.25"/>
    <row r="49" s="180" customFormat="1" ht="15" customHeight="1" x14ac:dyDescent="0.25"/>
    <row r="50" s="180" customFormat="1" ht="15" customHeight="1" x14ac:dyDescent="0.25"/>
    <row r="51" s="180" customFormat="1" ht="15" customHeight="1" x14ac:dyDescent="0.25"/>
    <row r="52" s="180" customFormat="1" ht="15" customHeight="1" x14ac:dyDescent="0.25"/>
    <row r="53" s="180" customFormat="1" ht="15" customHeight="1" x14ac:dyDescent="0.25"/>
    <row r="54" s="180" customFormat="1" ht="15" customHeight="1" x14ac:dyDescent="0.25"/>
    <row r="55" s="180" customFormat="1" ht="15" customHeight="1" x14ac:dyDescent="0.25"/>
    <row r="56" s="180" customFormat="1" ht="15" customHeight="1" x14ac:dyDescent="0.25"/>
    <row r="57" s="180" customFormat="1" ht="15" customHeight="1" x14ac:dyDescent="0.25"/>
    <row r="58" s="180" customFormat="1" ht="15" customHeight="1" x14ac:dyDescent="0.25"/>
    <row r="59" s="180" customFormat="1" ht="15" customHeight="1" x14ac:dyDescent="0.25"/>
    <row r="60" s="180" customFormat="1" ht="15" customHeight="1" x14ac:dyDescent="0.25"/>
    <row r="61" s="180" customFormat="1" ht="15" customHeight="1" x14ac:dyDescent="0.25"/>
    <row r="62" s="180" customFormat="1" ht="15" customHeight="1" x14ac:dyDescent="0.25"/>
    <row r="63" s="180" customFormat="1" ht="15" customHeight="1" x14ac:dyDescent="0.25"/>
    <row r="64" s="180" customFormat="1" ht="15" customHeight="1" x14ac:dyDescent="0.25"/>
    <row r="65" s="180" customFormat="1" ht="15" customHeight="1" x14ac:dyDescent="0.25"/>
    <row r="66" s="180" customFormat="1" ht="15" customHeight="1" x14ac:dyDescent="0.25"/>
    <row r="67" s="180" customFormat="1" ht="15" customHeight="1" x14ac:dyDescent="0.25"/>
    <row r="68" s="180" customFormat="1" ht="15" customHeight="1" x14ac:dyDescent="0.25"/>
    <row r="69" s="180" customFormat="1" ht="15" customHeight="1" x14ac:dyDescent="0.25"/>
    <row r="70" s="180" customFormat="1" ht="15" customHeight="1" x14ac:dyDescent="0.25"/>
    <row r="71" s="180" customFormat="1" ht="15" customHeight="1" x14ac:dyDescent="0.25"/>
    <row r="72" s="180" customFormat="1" ht="15" customHeight="1" x14ac:dyDescent="0.25"/>
    <row r="73" s="180" customFormat="1" ht="15" customHeight="1" x14ac:dyDescent="0.25"/>
    <row r="74" s="180" customFormat="1" ht="15" customHeight="1" x14ac:dyDescent="0.25"/>
    <row r="75" s="180" customFormat="1" ht="15" customHeight="1" x14ac:dyDescent="0.25"/>
    <row r="76" s="180" customFormat="1" ht="15" customHeight="1" x14ac:dyDescent="0.25"/>
    <row r="77" s="180" customFormat="1" ht="15" customHeight="1" x14ac:dyDescent="0.25"/>
    <row r="78" s="180" customFormat="1" ht="15" customHeight="1" x14ac:dyDescent="0.25"/>
    <row r="79" s="180" customFormat="1" ht="15" customHeight="1" x14ac:dyDescent="0.25"/>
    <row r="80" s="180" customFormat="1" ht="15" customHeight="1" x14ac:dyDescent="0.25"/>
    <row r="81" s="180" customFormat="1" ht="15" customHeight="1" x14ac:dyDescent="0.25"/>
    <row r="82" s="180" customFormat="1" ht="15" customHeight="1" x14ac:dyDescent="0.25"/>
    <row r="83" s="180" customFormat="1" ht="15" customHeight="1" x14ac:dyDescent="0.25"/>
    <row r="84" s="180" customFormat="1" ht="15" customHeight="1" x14ac:dyDescent="0.25"/>
    <row r="85" s="180" customFormat="1" ht="15" customHeight="1" x14ac:dyDescent="0.25"/>
    <row r="86" s="180" customFormat="1" ht="15" customHeight="1" x14ac:dyDescent="0.25"/>
    <row r="87" s="180" customFormat="1" ht="15" customHeight="1" x14ac:dyDescent="0.25"/>
    <row r="88" s="180" customFormat="1" ht="15" customHeight="1" x14ac:dyDescent="0.25"/>
    <row r="89" s="180" customFormat="1" ht="15" customHeight="1" x14ac:dyDescent="0.25"/>
    <row r="90" s="180" customFormat="1" ht="15" customHeight="1" x14ac:dyDescent="0.25"/>
    <row r="91" s="180" customFormat="1" ht="15" customHeight="1" x14ac:dyDescent="0.25"/>
    <row r="92" s="180" customFormat="1" ht="15" customHeight="1" x14ac:dyDescent="0.25"/>
    <row r="93" s="180" customFormat="1" ht="15" customHeight="1" x14ac:dyDescent="0.25"/>
    <row r="94" s="180" customFormat="1" ht="15" customHeight="1" x14ac:dyDescent="0.25"/>
    <row r="95" s="180" customFormat="1" ht="15" customHeight="1" x14ac:dyDescent="0.25"/>
    <row r="96" s="180" customFormat="1" ht="15" customHeight="1" x14ac:dyDescent="0.25"/>
    <row r="97" s="180" customFormat="1" ht="15" customHeight="1" x14ac:dyDescent="0.25"/>
    <row r="98" s="180" customFormat="1" ht="15" customHeight="1" x14ac:dyDescent="0.25"/>
    <row r="99" s="180" customFormat="1" ht="15" customHeight="1" x14ac:dyDescent="0.25"/>
    <row r="100" s="180" customFormat="1" ht="15" customHeight="1" x14ac:dyDescent="0.25"/>
    <row r="101" s="180" customFormat="1" ht="15" customHeight="1" x14ac:dyDescent="0.25"/>
    <row r="102" s="180" customFormat="1" ht="15" customHeight="1" x14ac:dyDescent="0.25"/>
    <row r="103" s="180" customFormat="1" ht="15" customHeight="1" x14ac:dyDescent="0.25"/>
    <row r="104" s="180" customFormat="1" ht="15" customHeight="1" x14ac:dyDescent="0.25"/>
    <row r="105" s="180" customFormat="1" ht="15" customHeight="1" x14ac:dyDescent="0.25"/>
    <row r="106" s="180" customFormat="1" ht="15" customHeight="1" x14ac:dyDescent="0.25"/>
    <row r="107" s="180" customFormat="1" ht="15" customHeight="1" x14ac:dyDescent="0.25"/>
    <row r="108" s="180" customFormat="1" ht="15" customHeight="1" x14ac:dyDescent="0.25"/>
    <row r="109" s="180" customFormat="1" ht="15" customHeight="1" x14ac:dyDescent="0.25"/>
    <row r="110" s="180" customFormat="1" ht="15" customHeight="1" x14ac:dyDescent="0.25"/>
    <row r="111" s="180" customFormat="1" ht="15" customHeight="1" x14ac:dyDescent="0.25"/>
    <row r="112" s="180" customFormat="1" ht="15" customHeight="1" x14ac:dyDescent="0.25"/>
    <row r="113" s="180" customFormat="1" ht="15" customHeight="1" x14ac:dyDescent="0.25"/>
    <row r="114" s="180" customFormat="1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</sheetData>
  <mergeCells count="22">
    <mergeCell ref="D14:J18"/>
    <mergeCell ref="C20:L20"/>
    <mergeCell ref="C21:F21"/>
    <mergeCell ref="C9:L12"/>
    <mergeCell ref="H36:K36"/>
    <mergeCell ref="H30:L30"/>
    <mergeCell ref="F31:K31"/>
    <mergeCell ref="F32:K32"/>
    <mergeCell ref="H21:K21"/>
    <mergeCell ref="H22:K22"/>
    <mergeCell ref="H23:K23"/>
    <mergeCell ref="H24:K24"/>
    <mergeCell ref="H25:K25"/>
    <mergeCell ref="H26:K26"/>
    <mergeCell ref="H27:K27"/>
    <mergeCell ref="H28:K28"/>
    <mergeCell ref="H35:K35"/>
    <mergeCell ref="H29:K29"/>
    <mergeCell ref="E33:E34"/>
    <mergeCell ref="D33:D34"/>
    <mergeCell ref="C33:C34"/>
    <mergeCell ref="F33:K34"/>
  </mergeCells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18"/>
  <sheetViews>
    <sheetView tabSelected="1" topLeftCell="A10" workbookViewId="0">
      <selection activeCell="O20" sqref="O20"/>
    </sheetView>
  </sheetViews>
  <sheetFormatPr defaultRowHeight="12.75" x14ac:dyDescent="0.25"/>
  <cols>
    <col min="1" max="1" width="9.140625" style="181" customWidth="1"/>
    <col min="2" max="2" width="4.7109375" style="181" customWidth="1"/>
    <col min="3" max="8" width="8.7109375" style="181" customWidth="1"/>
    <col min="9" max="9" width="4.7109375" style="181" customWidth="1"/>
    <col min="10" max="10" width="15.28515625" style="181" customWidth="1"/>
    <col min="11" max="11" width="7.7109375" style="181" customWidth="1"/>
    <col min="12" max="12" width="8" style="181" customWidth="1"/>
    <col min="13" max="13" width="4.7109375" style="181" customWidth="1"/>
    <col min="14" max="256" width="9.140625" style="181"/>
    <col min="257" max="257" width="9.140625" style="181" customWidth="1"/>
    <col min="258" max="258" width="4.7109375" style="181" customWidth="1"/>
    <col min="259" max="264" width="8.7109375" style="181" customWidth="1"/>
    <col min="265" max="265" width="4.7109375" style="181" customWidth="1"/>
    <col min="266" max="266" width="15.28515625" style="181" customWidth="1"/>
    <col min="267" max="267" width="7.7109375" style="181" customWidth="1"/>
    <col min="268" max="268" width="8" style="181" customWidth="1"/>
    <col min="269" max="269" width="4.7109375" style="181" customWidth="1"/>
    <col min="270" max="512" width="9.140625" style="181"/>
    <col min="513" max="513" width="9.140625" style="181" customWidth="1"/>
    <col min="514" max="514" width="4.7109375" style="181" customWidth="1"/>
    <col min="515" max="520" width="8.7109375" style="181" customWidth="1"/>
    <col min="521" max="521" width="4.7109375" style="181" customWidth="1"/>
    <col min="522" max="522" width="15.28515625" style="181" customWidth="1"/>
    <col min="523" max="523" width="7.7109375" style="181" customWidth="1"/>
    <col min="524" max="524" width="8" style="181" customWidth="1"/>
    <col min="525" max="525" width="4.7109375" style="181" customWidth="1"/>
    <col min="526" max="768" width="9.140625" style="181"/>
    <col min="769" max="769" width="9.140625" style="181" customWidth="1"/>
    <col min="770" max="770" width="4.7109375" style="181" customWidth="1"/>
    <col min="771" max="776" width="8.7109375" style="181" customWidth="1"/>
    <col min="777" max="777" width="4.7109375" style="181" customWidth="1"/>
    <col min="778" max="778" width="15.28515625" style="181" customWidth="1"/>
    <col min="779" max="779" width="7.7109375" style="181" customWidth="1"/>
    <col min="780" max="780" width="8" style="181" customWidth="1"/>
    <col min="781" max="781" width="4.7109375" style="181" customWidth="1"/>
    <col min="782" max="1024" width="9.140625" style="181"/>
    <col min="1025" max="1025" width="9.140625" style="181" customWidth="1"/>
    <col min="1026" max="1026" width="4.7109375" style="181" customWidth="1"/>
    <col min="1027" max="1032" width="8.7109375" style="181" customWidth="1"/>
    <col min="1033" max="1033" width="4.7109375" style="181" customWidth="1"/>
    <col min="1034" max="1034" width="15.28515625" style="181" customWidth="1"/>
    <col min="1035" max="1035" width="7.7109375" style="181" customWidth="1"/>
    <col min="1036" max="1036" width="8" style="181" customWidth="1"/>
    <col min="1037" max="1037" width="4.7109375" style="181" customWidth="1"/>
    <col min="1038" max="1280" width="9.140625" style="181"/>
    <col min="1281" max="1281" width="9.140625" style="181" customWidth="1"/>
    <col min="1282" max="1282" width="4.7109375" style="181" customWidth="1"/>
    <col min="1283" max="1288" width="8.7109375" style="181" customWidth="1"/>
    <col min="1289" max="1289" width="4.7109375" style="181" customWidth="1"/>
    <col min="1290" max="1290" width="15.28515625" style="181" customWidth="1"/>
    <col min="1291" max="1291" width="7.7109375" style="181" customWidth="1"/>
    <col min="1292" max="1292" width="8" style="181" customWidth="1"/>
    <col min="1293" max="1293" width="4.7109375" style="181" customWidth="1"/>
    <col min="1294" max="1536" width="9.140625" style="181"/>
    <col min="1537" max="1537" width="9.140625" style="181" customWidth="1"/>
    <col min="1538" max="1538" width="4.7109375" style="181" customWidth="1"/>
    <col min="1539" max="1544" width="8.7109375" style="181" customWidth="1"/>
    <col min="1545" max="1545" width="4.7109375" style="181" customWidth="1"/>
    <col min="1546" max="1546" width="15.28515625" style="181" customWidth="1"/>
    <col min="1547" max="1547" width="7.7109375" style="181" customWidth="1"/>
    <col min="1548" max="1548" width="8" style="181" customWidth="1"/>
    <col min="1549" max="1549" width="4.7109375" style="181" customWidth="1"/>
    <col min="1550" max="1792" width="9.140625" style="181"/>
    <col min="1793" max="1793" width="9.140625" style="181" customWidth="1"/>
    <col min="1794" max="1794" width="4.7109375" style="181" customWidth="1"/>
    <col min="1795" max="1800" width="8.7109375" style="181" customWidth="1"/>
    <col min="1801" max="1801" width="4.7109375" style="181" customWidth="1"/>
    <col min="1802" max="1802" width="15.28515625" style="181" customWidth="1"/>
    <col min="1803" max="1803" width="7.7109375" style="181" customWidth="1"/>
    <col min="1804" max="1804" width="8" style="181" customWidth="1"/>
    <col min="1805" max="1805" width="4.7109375" style="181" customWidth="1"/>
    <col min="1806" max="2048" width="9.140625" style="181"/>
    <col min="2049" max="2049" width="9.140625" style="181" customWidth="1"/>
    <col min="2050" max="2050" width="4.7109375" style="181" customWidth="1"/>
    <col min="2051" max="2056" width="8.7109375" style="181" customWidth="1"/>
    <col min="2057" max="2057" width="4.7109375" style="181" customWidth="1"/>
    <col min="2058" max="2058" width="15.28515625" style="181" customWidth="1"/>
    <col min="2059" max="2059" width="7.7109375" style="181" customWidth="1"/>
    <col min="2060" max="2060" width="8" style="181" customWidth="1"/>
    <col min="2061" max="2061" width="4.7109375" style="181" customWidth="1"/>
    <col min="2062" max="2304" width="9.140625" style="181"/>
    <col min="2305" max="2305" width="9.140625" style="181" customWidth="1"/>
    <col min="2306" max="2306" width="4.7109375" style="181" customWidth="1"/>
    <col min="2307" max="2312" width="8.7109375" style="181" customWidth="1"/>
    <col min="2313" max="2313" width="4.7109375" style="181" customWidth="1"/>
    <col min="2314" max="2314" width="15.28515625" style="181" customWidth="1"/>
    <col min="2315" max="2315" width="7.7109375" style="181" customWidth="1"/>
    <col min="2316" max="2316" width="8" style="181" customWidth="1"/>
    <col min="2317" max="2317" width="4.7109375" style="181" customWidth="1"/>
    <col min="2318" max="2560" width="9.140625" style="181"/>
    <col min="2561" max="2561" width="9.140625" style="181" customWidth="1"/>
    <col min="2562" max="2562" width="4.7109375" style="181" customWidth="1"/>
    <col min="2563" max="2568" width="8.7109375" style="181" customWidth="1"/>
    <col min="2569" max="2569" width="4.7109375" style="181" customWidth="1"/>
    <col min="2570" max="2570" width="15.28515625" style="181" customWidth="1"/>
    <col min="2571" max="2571" width="7.7109375" style="181" customWidth="1"/>
    <col min="2572" max="2572" width="8" style="181" customWidth="1"/>
    <col min="2573" max="2573" width="4.7109375" style="181" customWidth="1"/>
    <col min="2574" max="2816" width="9.140625" style="181"/>
    <col min="2817" max="2817" width="9.140625" style="181" customWidth="1"/>
    <col min="2818" max="2818" width="4.7109375" style="181" customWidth="1"/>
    <col min="2819" max="2824" width="8.7109375" style="181" customWidth="1"/>
    <col min="2825" max="2825" width="4.7109375" style="181" customWidth="1"/>
    <col min="2826" max="2826" width="15.28515625" style="181" customWidth="1"/>
    <col min="2827" max="2827" width="7.7109375" style="181" customWidth="1"/>
    <col min="2828" max="2828" width="8" style="181" customWidth="1"/>
    <col min="2829" max="2829" width="4.7109375" style="181" customWidth="1"/>
    <col min="2830" max="3072" width="9.140625" style="181"/>
    <col min="3073" max="3073" width="9.140625" style="181" customWidth="1"/>
    <col min="3074" max="3074" width="4.7109375" style="181" customWidth="1"/>
    <col min="3075" max="3080" width="8.7109375" style="181" customWidth="1"/>
    <col min="3081" max="3081" width="4.7109375" style="181" customWidth="1"/>
    <col min="3082" max="3082" width="15.28515625" style="181" customWidth="1"/>
    <col min="3083" max="3083" width="7.7109375" style="181" customWidth="1"/>
    <col min="3084" max="3084" width="8" style="181" customWidth="1"/>
    <col min="3085" max="3085" width="4.7109375" style="181" customWidth="1"/>
    <col min="3086" max="3328" width="9.140625" style="181"/>
    <col min="3329" max="3329" width="9.140625" style="181" customWidth="1"/>
    <col min="3330" max="3330" width="4.7109375" style="181" customWidth="1"/>
    <col min="3331" max="3336" width="8.7109375" style="181" customWidth="1"/>
    <col min="3337" max="3337" width="4.7109375" style="181" customWidth="1"/>
    <col min="3338" max="3338" width="15.28515625" style="181" customWidth="1"/>
    <col min="3339" max="3339" width="7.7109375" style="181" customWidth="1"/>
    <col min="3340" max="3340" width="8" style="181" customWidth="1"/>
    <col min="3341" max="3341" width="4.7109375" style="181" customWidth="1"/>
    <col min="3342" max="3584" width="9.140625" style="181"/>
    <col min="3585" max="3585" width="9.140625" style="181" customWidth="1"/>
    <col min="3586" max="3586" width="4.7109375" style="181" customWidth="1"/>
    <col min="3587" max="3592" width="8.7109375" style="181" customWidth="1"/>
    <col min="3593" max="3593" width="4.7109375" style="181" customWidth="1"/>
    <col min="3594" max="3594" width="15.28515625" style="181" customWidth="1"/>
    <col min="3595" max="3595" width="7.7109375" style="181" customWidth="1"/>
    <col min="3596" max="3596" width="8" style="181" customWidth="1"/>
    <col min="3597" max="3597" width="4.7109375" style="181" customWidth="1"/>
    <col min="3598" max="3840" width="9.140625" style="181"/>
    <col min="3841" max="3841" width="9.140625" style="181" customWidth="1"/>
    <col min="3842" max="3842" width="4.7109375" style="181" customWidth="1"/>
    <col min="3843" max="3848" width="8.7109375" style="181" customWidth="1"/>
    <col min="3849" max="3849" width="4.7109375" style="181" customWidth="1"/>
    <col min="3850" max="3850" width="15.28515625" style="181" customWidth="1"/>
    <col min="3851" max="3851" width="7.7109375" style="181" customWidth="1"/>
    <col min="3852" max="3852" width="8" style="181" customWidth="1"/>
    <col min="3853" max="3853" width="4.7109375" style="181" customWidth="1"/>
    <col min="3854" max="4096" width="9.140625" style="181"/>
    <col min="4097" max="4097" width="9.140625" style="181" customWidth="1"/>
    <col min="4098" max="4098" width="4.7109375" style="181" customWidth="1"/>
    <col min="4099" max="4104" width="8.7109375" style="181" customWidth="1"/>
    <col min="4105" max="4105" width="4.7109375" style="181" customWidth="1"/>
    <col min="4106" max="4106" width="15.28515625" style="181" customWidth="1"/>
    <col min="4107" max="4107" width="7.7109375" style="181" customWidth="1"/>
    <col min="4108" max="4108" width="8" style="181" customWidth="1"/>
    <col min="4109" max="4109" width="4.7109375" style="181" customWidth="1"/>
    <col min="4110" max="4352" width="9.140625" style="181"/>
    <col min="4353" max="4353" width="9.140625" style="181" customWidth="1"/>
    <col min="4354" max="4354" width="4.7109375" style="181" customWidth="1"/>
    <col min="4355" max="4360" width="8.7109375" style="181" customWidth="1"/>
    <col min="4361" max="4361" width="4.7109375" style="181" customWidth="1"/>
    <col min="4362" max="4362" width="15.28515625" style="181" customWidth="1"/>
    <col min="4363" max="4363" width="7.7109375" style="181" customWidth="1"/>
    <col min="4364" max="4364" width="8" style="181" customWidth="1"/>
    <col min="4365" max="4365" width="4.7109375" style="181" customWidth="1"/>
    <col min="4366" max="4608" width="9.140625" style="181"/>
    <col min="4609" max="4609" width="9.140625" style="181" customWidth="1"/>
    <col min="4610" max="4610" width="4.7109375" style="181" customWidth="1"/>
    <col min="4611" max="4616" width="8.7109375" style="181" customWidth="1"/>
    <col min="4617" max="4617" width="4.7109375" style="181" customWidth="1"/>
    <col min="4618" max="4618" width="15.28515625" style="181" customWidth="1"/>
    <col min="4619" max="4619" width="7.7109375" style="181" customWidth="1"/>
    <col min="4620" max="4620" width="8" style="181" customWidth="1"/>
    <col min="4621" max="4621" width="4.7109375" style="181" customWidth="1"/>
    <col min="4622" max="4864" width="9.140625" style="181"/>
    <col min="4865" max="4865" width="9.140625" style="181" customWidth="1"/>
    <col min="4866" max="4866" width="4.7109375" style="181" customWidth="1"/>
    <col min="4867" max="4872" width="8.7109375" style="181" customWidth="1"/>
    <col min="4873" max="4873" width="4.7109375" style="181" customWidth="1"/>
    <col min="4874" max="4874" width="15.28515625" style="181" customWidth="1"/>
    <col min="4875" max="4875" width="7.7109375" style="181" customWidth="1"/>
    <col min="4876" max="4876" width="8" style="181" customWidth="1"/>
    <col min="4877" max="4877" width="4.7109375" style="181" customWidth="1"/>
    <col min="4878" max="5120" width="9.140625" style="181"/>
    <col min="5121" max="5121" width="9.140625" style="181" customWidth="1"/>
    <col min="5122" max="5122" width="4.7109375" style="181" customWidth="1"/>
    <col min="5123" max="5128" width="8.7109375" style="181" customWidth="1"/>
    <col min="5129" max="5129" width="4.7109375" style="181" customWidth="1"/>
    <col min="5130" max="5130" width="15.28515625" style="181" customWidth="1"/>
    <col min="5131" max="5131" width="7.7109375" style="181" customWidth="1"/>
    <col min="5132" max="5132" width="8" style="181" customWidth="1"/>
    <col min="5133" max="5133" width="4.7109375" style="181" customWidth="1"/>
    <col min="5134" max="5376" width="9.140625" style="181"/>
    <col min="5377" max="5377" width="9.140625" style="181" customWidth="1"/>
    <col min="5378" max="5378" width="4.7109375" style="181" customWidth="1"/>
    <col min="5379" max="5384" width="8.7109375" style="181" customWidth="1"/>
    <col min="5385" max="5385" width="4.7109375" style="181" customWidth="1"/>
    <col min="5386" max="5386" width="15.28515625" style="181" customWidth="1"/>
    <col min="5387" max="5387" width="7.7109375" style="181" customWidth="1"/>
    <col min="5388" max="5388" width="8" style="181" customWidth="1"/>
    <col min="5389" max="5389" width="4.7109375" style="181" customWidth="1"/>
    <col min="5390" max="5632" width="9.140625" style="181"/>
    <col min="5633" max="5633" width="9.140625" style="181" customWidth="1"/>
    <col min="5634" max="5634" width="4.7109375" style="181" customWidth="1"/>
    <col min="5635" max="5640" width="8.7109375" style="181" customWidth="1"/>
    <col min="5641" max="5641" width="4.7109375" style="181" customWidth="1"/>
    <col min="5642" max="5642" width="15.28515625" style="181" customWidth="1"/>
    <col min="5643" max="5643" width="7.7109375" style="181" customWidth="1"/>
    <col min="5644" max="5644" width="8" style="181" customWidth="1"/>
    <col min="5645" max="5645" width="4.7109375" style="181" customWidth="1"/>
    <col min="5646" max="5888" width="9.140625" style="181"/>
    <col min="5889" max="5889" width="9.140625" style="181" customWidth="1"/>
    <col min="5890" max="5890" width="4.7109375" style="181" customWidth="1"/>
    <col min="5891" max="5896" width="8.7109375" style="181" customWidth="1"/>
    <col min="5897" max="5897" width="4.7109375" style="181" customWidth="1"/>
    <col min="5898" max="5898" width="15.28515625" style="181" customWidth="1"/>
    <col min="5899" max="5899" width="7.7109375" style="181" customWidth="1"/>
    <col min="5900" max="5900" width="8" style="181" customWidth="1"/>
    <col min="5901" max="5901" width="4.7109375" style="181" customWidth="1"/>
    <col min="5902" max="6144" width="9.140625" style="181"/>
    <col min="6145" max="6145" width="9.140625" style="181" customWidth="1"/>
    <col min="6146" max="6146" width="4.7109375" style="181" customWidth="1"/>
    <col min="6147" max="6152" width="8.7109375" style="181" customWidth="1"/>
    <col min="6153" max="6153" width="4.7109375" style="181" customWidth="1"/>
    <col min="6154" max="6154" width="15.28515625" style="181" customWidth="1"/>
    <col min="6155" max="6155" width="7.7109375" style="181" customWidth="1"/>
    <col min="6156" max="6156" width="8" style="181" customWidth="1"/>
    <col min="6157" max="6157" width="4.7109375" style="181" customWidth="1"/>
    <col min="6158" max="6400" width="9.140625" style="181"/>
    <col min="6401" max="6401" width="9.140625" style="181" customWidth="1"/>
    <col min="6402" max="6402" width="4.7109375" style="181" customWidth="1"/>
    <col min="6403" max="6408" width="8.7109375" style="181" customWidth="1"/>
    <col min="6409" max="6409" width="4.7109375" style="181" customWidth="1"/>
    <col min="6410" max="6410" width="15.28515625" style="181" customWidth="1"/>
    <col min="6411" max="6411" width="7.7109375" style="181" customWidth="1"/>
    <col min="6412" max="6412" width="8" style="181" customWidth="1"/>
    <col min="6413" max="6413" width="4.7109375" style="181" customWidth="1"/>
    <col min="6414" max="6656" width="9.140625" style="181"/>
    <col min="6657" max="6657" width="9.140625" style="181" customWidth="1"/>
    <col min="6658" max="6658" width="4.7109375" style="181" customWidth="1"/>
    <col min="6659" max="6664" width="8.7109375" style="181" customWidth="1"/>
    <col min="6665" max="6665" width="4.7109375" style="181" customWidth="1"/>
    <col min="6666" max="6666" width="15.28515625" style="181" customWidth="1"/>
    <col min="6667" max="6667" width="7.7109375" style="181" customWidth="1"/>
    <col min="6668" max="6668" width="8" style="181" customWidth="1"/>
    <col min="6669" max="6669" width="4.7109375" style="181" customWidth="1"/>
    <col min="6670" max="6912" width="9.140625" style="181"/>
    <col min="6913" max="6913" width="9.140625" style="181" customWidth="1"/>
    <col min="6914" max="6914" width="4.7109375" style="181" customWidth="1"/>
    <col min="6915" max="6920" width="8.7109375" style="181" customWidth="1"/>
    <col min="6921" max="6921" width="4.7109375" style="181" customWidth="1"/>
    <col min="6922" max="6922" width="15.28515625" style="181" customWidth="1"/>
    <col min="6923" max="6923" width="7.7109375" style="181" customWidth="1"/>
    <col min="6924" max="6924" width="8" style="181" customWidth="1"/>
    <col min="6925" max="6925" width="4.7109375" style="181" customWidth="1"/>
    <col min="6926" max="7168" width="9.140625" style="181"/>
    <col min="7169" max="7169" width="9.140625" style="181" customWidth="1"/>
    <col min="7170" max="7170" width="4.7109375" style="181" customWidth="1"/>
    <col min="7171" max="7176" width="8.7109375" style="181" customWidth="1"/>
    <col min="7177" max="7177" width="4.7109375" style="181" customWidth="1"/>
    <col min="7178" max="7178" width="15.28515625" style="181" customWidth="1"/>
    <col min="7179" max="7179" width="7.7109375" style="181" customWidth="1"/>
    <col min="7180" max="7180" width="8" style="181" customWidth="1"/>
    <col min="7181" max="7181" width="4.7109375" style="181" customWidth="1"/>
    <col min="7182" max="7424" width="9.140625" style="181"/>
    <col min="7425" max="7425" width="9.140625" style="181" customWidth="1"/>
    <col min="7426" max="7426" width="4.7109375" style="181" customWidth="1"/>
    <col min="7427" max="7432" width="8.7109375" style="181" customWidth="1"/>
    <col min="7433" max="7433" width="4.7109375" style="181" customWidth="1"/>
    <col min="7434" max="7434" width="15.28515625" style="181" customWidth="1"/>
    <col min="7435" max="7435" width="7.7109375" style="181" customWidth="1"/>
    <col min="7436" max="7436" width="8" style="181" customWidth="1"/>
    <col min="7437" max="7437" width="4.7109375" style="181" customWidth="1"/>
    <col min="7438" max="7680" width="9.140625" style="181"/>
    <col min="7681" max="7681" width="9.140625" style="181" customWidth="1"/>
    <col min="7682" max="7682" width="4.7109375" style="181" customWidth="1"/>
    <col min="7683" max="7688" width="8.7109375" style="181" customWidth="1"/>
    <col min="7689" max="7689" width="4.7109375" style="181" customWidth="1"/>
    <col min="7690" max="7690" width="15.28515625" style="181" customWidth="1"/>
    <col min="7691" max="7691" width="7.7109375" style="181" customWidth="1"/>
    <col min="7692" max="7692" width="8" style="181" customWidth="1"/>
    <col min="7693" max="7693" width="4.7109375" style="181" customWidth="1"/>
    <col min="7694" max="7936" width="9.140625" style="181"/>
    <col min="7937" max="7937" width="9.140625" style="181" customWidth="1"/>
    <col min="7938" max="7938" width="4.7109375" style="181" customWidth="1"/>
    <col min="7939" max="7944" width="8.7109375" style="181" customWidth="1"/>
    <col min="7945" max="7945" width="4.7109375" style="181" customWidth="1"/>
    <col min="7946" max="7946" width="15.28515625" style="181" customWidth="1"/>
    <col min="7947" max="7947" width="7.7109375" style="181" customWidth="1"/>
    <col min="7948" max="7948" width="8" style="181" customWidth="1"/>
    <col min="7949" max="7949" width="4.7109375" style="181" customWidth="1"/>
    <col min="7950" max="8192" width="9.140625" style="181"/>
    <col min="8193" max="8193" width="9.140625" style="181" customWidth="1"/>
    <col min="8194" max="8194" width="4.7109375" style="181" customWidth="1"/>
    <col min="8195" max="8200" width="8.7109375" style="181" customWidth="1"/>
    <col min="8201" max="8201" width="4.7109375" style="181" customWidth="1"/>
    <col min="8202" max="8202" width="15.28515625" style="181" customWidth="1"/>
    <col min="8203" max="8203" width="7.7109375" style="181" customWidth="1"/>
    <col min="8204" max="8204" width="8" style="181" customWidth="1"/>
    <col min="8205" max="8205" width="4.7109375" style="181" customWidth="1"/>
    <col min="8206" max="8448" width="9.140625" style="181"/>
    <col min="8449" max="8449" width="9.140625" style="181" customWidth="1"/>
    <col min="8450" max="8450" width="4.7109375" style="181" customWidth="1"/>
    <col min="8451" max="8456" width="8.7109375" style="181" customWidth="1"/>
    <col min="8457" max="8457" width="4.7109375" style="181" customWidth="1"/>
    <col min="8458" max="8458" width="15.28515625" style="181" customWidth="1"/>
    <col min="8459" max="8459" width="7.7109375" style="181" customWidth="1"/>
    <col min="8460" max="8460" width="8" style="181" customWidth="1"/>
    <col min="8461" max="8461" width="4.7109375" style="181" customWidth="1"/>
    <col min="8462" max="8704" width="9.140625" style="181"/>
    <col min="8705" max="8705" width="9.140625" style="181" customWidth="1"/>
    <col min="8706" max="8706" width="4.7109375" style="181" customWidth="1"/>
    <col min="8707" max="8712" width="8.7109375" style="181" customWidth="1"/>
    <col min="8713" max="8713" width="4.7109375" style="181" customWidth="1"/>
    <col min="8714" max="8714" width="15.28515625" style="181" customWidth="1"/>
    <col min="8715" max="8715" width="7.7109375" style="181" customWidth="1"/>
    <col min="8716" max="8716" width="8" style="181" customWidth="1"/>
    <col min="8717" max="8717" width="4.7109375" style="181" customWidth="1"/>
    <col min="8718" max="8960" width="9.140625" style="181"/>
    <col min="8961" max="8961" width="9.140625" style="181" customWidth="1"/>
    <col min="8962" max="8962" width="4.7109375" style="181" customWidth="1"/>
    <col min="8963" max="8968" width="8.7109375" style="181" customWidth="1"/>
    <col min="8969" max="8969" width="4.7109375" style="181" customWidth="1"/>
    <col min="8970" max="8970" width="15.28515625" style="181" customWidth="1"/>
    <col min="8971" max="8971" width="7.7109375" style="181" customWidth="1"/>
    <col min="8972" max="8972" width="8" style="181" customWidth="1"/>
    <col min="8973" max="8973" width="4.7109375" style="181" customWidth="1"/>
    <col min="8974" max="9216" width="9.140625" style="181"/>
    <col min="9217" max="9217" width="9.140625" style="181" customWidth="1"/>
    <col min="9218" max="9218" width="4.7109375" style="181" customWidth="1"/>
    <col min="9219" max="9224" width="8.7109375" style="181" customWidth="1"/>
    <col min="9225" max="9225" width="4.7109375" style="181" customWidth="1"/>
    <col min="9226" max="9226" width="15.28515625" style="181" customWidth="1"/>
    <col min="9227" max="9227" width="7.7109375" style="181" customWidth="1"/>
    <col min="9228" max="9228" width="8" style="181" customWidth="1"/>
    <col min="9229" max="9229" width="4.7109375" style="181" customWidth="1"/>
    <col min="9230" max="9472" width="9.140625" style="181"/>
    <col min="9473" max="9473" width="9.140625" style="181" customWidth="1"/>
    <col min="9474" max="9474" width="4.7109375" style="181" customWidth="1"/>
    <col min="9475" max="9480" width="8.7109375" style="181" customWidth="1"/>
    <col min="9481" max="9481" width="4.7109375" style="181" customWidth="1"/>
    <col min="9482" max="9482" width="15.28515625" style="181" customWidth="1"/>
    <col min="9483" max="9483" width="7.7109375" style="181" customWidth="1"/>
    <col min="9484" max="9484" width="8" style="181" customWidth="1"/>
    <col min="9485" max="9485" width="4.7109375" style="181" customWidth="1"/>
    <col min="9486" max="9728" width="9.140625" style="181"/>
    <col min="9729" max="9729" width="9.140625" style="181" customWidth="1"/>
    <col min="9730" max="9730" width="4.7109375" style="181" customWidth="1"/>
    <col min="9731" max="9736" width="8.7109375" style="181" customWidth="1"/>
    <col min="9737" max="9737" width="4.7109375" style="181" customWidth="1"/>
    <col min="9738" max="9738" width="15.28515625" style="181" customWidth="1"/>
    <col min="9739" max="9739" width="7.7109375" style="181" customWidth="1"/>
    <col min="9740" max="9740" width="8" style="181" customWidth="1"/>
    <col min="9741" max="9741" width="4.7109375" style="181" customWidth="1"/>
    <col min="9742" max="9984" width="9.140625" style="181"/>
    <col min="9985" max="9985" width="9.140625" style="181" customWidth="1"/>
    <col min="9986" max="9986" width="4.7109375" style="181" customWidth="1"/>
    <col min="9987" max="9992" width="8.7109375" style="181" customWidth="1"/>
    <col min="9993" max="9993" width="4.7109375" style="181" customWidth="1"/>
    <col min="9994" max="9994" width="15.28515625" style="181" customWidth="1"/>
    <col min="9995" max="9995" width="7.7109375" style="181" customWidth="1"/>
    <col min="9996" max="9996" width="8" style="181" customWidth="1"/>
    <col min="9997" max="9997" width="4.7109375" style="181" customWidth="1"/>
    <col min="9998" max="10240" width="9.140625" style="181"/>
    <col min="10241" max="10241" width="9.140625" style="181" customWidth="1"/>
    <col min="10242" max="10242" width="4.7109375" style="181" customWidth="1"/>
    <col min="10243" max="10248" width="8.7109375" style="181" customWidth="1"/>
    <col min="10249" max="10249" width="4.7109375" style="181" customWidth="1"/>
    <col min="10250" max="10250" width="15.28515625" style="181" customWidth="1"/>
    <col min="10251" max="10251" width="7.7109375" style="181" customWidth="1"/>
    <col min="10252" max="10252" width="8" style="181" customWidth="1"/>
    <col min="10253" max="10253" width="4.7109375" style="181" customWidth="1"/>
    <col min="10254" max="10496" width="9.140625" style="181"/>
    <col min="10497" max="10497" width="9.140625" style="181" customWidth="1"/>
    <col min="10498" max="10498" width="4.7109375" style="181" customWidth="1"/>
    <col min="10499" max="10504" width="8.7109375" style="181" customWidth="1"/>
    <col min="10505" max="10505" width="4.7109375" style="181" customWidth="1"/>
    <col min="10506" max="10506" width="15.28515625" style="181" customWidth="1"/>
    <col min="10507" max="10507" width="7.7109375" style="181" customWidth="1"/>
    <col min="10508" max="10508" width="8" style="181" customWidth="1"/>
    <col min="10509" max="10509" width="4.7109375" style="181" customWidth="1"/>
    <col min="10510" max="10752" width="9.140625" style="181"/>
    <col min="10753" max="10753" width="9.140625" style="181" customWidth="1"/>
    <col min="10754" max="10754" width="4.7109375" style="181" customWidth="1"/>
    <col min="10755" max="10760" width="8.7109375" style="181" customWidth="1"/>
    <col min="10761" max="10761" width="4.7109375" style="181" customWidth="1"/>
    <col min="10762" max="10762" width="15.28515625" style="181" customWidth="1"/>
    <col min="10763" max="10763" width="7.7109375" style="181" customWidth="1"/>
    <col min="10764" max="10764" width="8" style="181" customWidth="1"/>
    <col min="10765" max="10765" width="4.7109375" style="181" customWidth="1"/>
    <col min="10766" max="11008" width="9.140625" style="181"/>
    <col min="11009" max="11009" width="9.140625" style="181" customWidth="1"/>
    <col min="11010" max="11010" width="4.7109375" style="181" customWidth="1"/>
    <col min="11011" max="11016" width="8.7109375" style="181" customWidth="1"/>
    <col min="11017" max="11017" width="4.7109375" style="181" customWidth="1"/>
    <col min="11018" max="11018" width="15.28515625" style="181" customWidth="1"/>
    <col min="11019" max="11019" width="7.7109375" style="181" customWidth="1"/>
    <col min="11020" max="11020" width="8" style="181" customWidth="1"/>
    <col min="11021" max="11021" width="4.7109375" style="181" customWidth="1"/>
    <col min="11022" max="11264" width="9.140625" style="181"/>
    <col min="11265" max="11265" width="9.140625" style="181" customWidth="1"/>
    <col min="11266" max="11266" width="4.7109375" style="181" customWidth="1"/>
    <col min="11267" max="11272" width="8.7109375" style="181" customWidth="1"/>
    <col min="11273" max="11273" width="4.7109375" style="181" customWidth="1"/>
    <col min="11274" max="11274" width="15.28515625" style="181" customWidth="1"/>
    <col min="11275" max="11275" width="7.7109375" style="181" customWidth="1"/>
    <col min="11276" max="11276" width="8" style="181" customWidth="1"/>
    <col min="11277" max="11277" width="4.7109375" style="181" customWidth="1"/>
    <col min="11278" max="11520" width="9.140625" style="181"/>
    <col min="11521" max="11521" width="9.140625" style="181" customWidth="1"/>
    <col min="11522" max="11522" width="4.7109375" style="181" customWidth="1"/>
    <col min="11523" max="11528" width="8.7109375" style="181" customWidth="1"/>
    <col min="11529" max="11529" width="4.7109375" style="181" customWidth="1"/>
    <col min="11530" max="11530" width="15.28515625" style="181" customWidth="1"/>
    <col min="11531" max="11531" width="7.7109375" style="181" customWidth="1"/>
    <col min="11532" max="11532" width="8" style="181" customWidth="1"/>
    <col min="11533" max="11533" width="4.7109375" style="181" customWidth="1"/>
    <col min="11534" max="11776" width="9.140625" style="181"/>
    <col min="11777" max="11777" width="9.140625" style="181" customWidth="1"/>
    <col min="11778" max="11778" width="4.7109375" style="181" customWidth="1"/>
    <col min="11779" max="11784" width="8.7109375" style="181" customWidth="1"/>
    <col min="11785" max="11785" width="4.7109375" style="181" customWidth="1"/>
    <col min="11786" max="11786" width="15.28515625" style="181" customWidth="1"/>
    <col min="11787" max="11787" width="7.7109375" style="181" customWidth="1"/>
    <col min="11788" max="11788" width="8" style="181" customWidth="1"/>
    <col min="11789" max="11789" width="4.7109375" style="181" customWidth="1"/>
    <col min="11790" max="12032" width="9.140625" style="181"/>
    <col min="12033" max="12033" width="9.140625" style="181" customWidth="1"/>
    <col min="12034" max="12034" width="4.7109375" style="181" customWidth="1"/>
    <col min="12035" max="12040" width="8.7109375" style="181" customWidth="1"/>
    <col min="12041" max="12041" width="4.7109375" style="181" customWidth="1"/>
    <col min="12042" max="12042" width="15.28515625" style="181" customWidth="1"/>
    <col min="12043" max="12043" width="7.7109375" style="181" customWidth="1"/>
    <col min="12044" max="12044" width="8" style="181" customWidth="1"/>
    <col min="12045" max="12045" width="4.7109375" style="181" customWidth="1"/>
    <col min="12046" max="12288" width="9.140625" style="181"/>
    <col min="12289" max="12289" width="9.140625" style="181" customWidth="1"/>
    <col min="12290" max="12290" width="4.7109375" style="181" customWidth="1"/>
    <col min="12291" max="12296" width="8.7109375" style="181" customWidth="1"/>
    <col min="12297" max="12297" width="4.7109375" style="181" customWidth="1"/>
    <col min="12298" max="12298" width="15.28515625" style="181" customWidth="1"/>
    <col min="12299" max="12299" width="7.7109375" style="181" customWidth="1"/>
    <col min="12300" max="12300" width="8" style="181" customWidth="1"/>
    <col min="12301" max="12301" width="4.7109375" style="181" customWidth="1"/>
    <col min="12302" max="12544" width="9.140625" style="181"/>
    <col min="12545" max="12545" width="9.140625" style="181" customWidth="1"/>
    <col min="12546" max="12546" width="4.7109375" style="181" customWidth="1"/>
    <col min="12547" max="12552" width="8.7109375" style="181" customWidth="1"/>
    <col min="12553" max="12553" width="4.7109375" style="181" customWidth="1"/>
    <col min="12554" max="12554" width="15.28515625" style="181" customWidth="1"/>
    <col min="12555" max="12555" width="7.7109375" style="181" customWidth="1"/>
    <col min="12556" max="12556" width="8" style="181" customWidth="1"/>
    <col min="12557" max="12557" width="4.7109375" style="181" customWidth="1"/>
    <col min="12558" max="12800" width="9.140625" style="181"/>
    <col min="12801" max="12801" width="9.140625" style="181" customWidth="1"/>
    <col min="12802" max="12802" width="4.7109375" style="181" customWidth="1"/>
    <col min="12803" max="12808" width="8.7109375" style="181" customWidth="1"/>
    <col min="12809" max="12809" width="4.7109375" style="181" customWidth="1"/>
    <col min="12810" max="12810" width="15.28515625" style="181" customWidth="1"/>
    <col min="12811" max="12811" width="7.7109375" style="181" customWidth="1"/>
    <col min="12812" max="12812" width="8" style="181" customWidth="1"/>
    <col min="12813" max="12813" width="4.7109375" style="181" customWidth="1"/>
    <col min="12814" max="13056" width="9.140625" style="181"/>
    <col min="13057" max="13057" width="9.140625" style="181" customWidth="1"/>
    <col min="13058" max="13058" width="4.7109375" style="181" customWidth="1"/>
    <col min="13059" max="13064" width="8.7109375" style="181" customWidth="1"/>
    <col min="13065" max="13065" width="4.7109375" style="181" customWidth="1"/>
    <col min="13066" max="13066" width="15.28515625" style="181" customWidth="1"/>
    <col min="13067" max="13067" width="7.7109375" style="181" customWidth="1"/>
    <col min="13068" max="13068" width="8" style="181" customWidth="1"/>
    <col min="13069" max="13069" width="4.7109375" style="181" customWidth="1"/>
    <col min="13070" max="13312" width="9.140625" style="181"/>
    <col min="13313" max="13313" width="9.140625" style="181" customWidth="1"/>
    <col min="13314" max="13314" width="4.7109375" style="181" customWidth="1"/>
    <col min="13315" max="13320" width="8.7109375" style="181" customWidth="1"/>
    <col min="13321" max="13321" width="4.7109375" style="181" customWidth="1"/>
    <col min="13322" max="13322" width="15.28515625" style="181" customWidth="1"/>
    <col min="13323" max="13323" width="7.7109375" style="181" customWidth="1"/>
    <col min="13324" max="13324" width="8" style="181" customWidth="1"/>
    <col min="13325" max="13325" width="4.7109375" style="181" customWidth="1"/>
    <col min="13326" max="13568" width="9.140625" style="181"/>
    <col min="13569" max="13569" width="9.140625" style="181" customWidth="1"/>
    <col min="13570" max="13570" width="4.7109375" style="181" customWidth="1"/>
    <col min="13571" max="13576" width="8.7109375" style="181" customWidth="1"/>
    <col min="13577" max="13577" width="4.7109375" style="181" customWidth="1"/>
    <col min="13578" max="13578" width="15.28515625" style="181" customWidth="1"/>
    <col min="13579" max="13579" width="7.7109375" style="181" customWidth="1"/>
    <col min="13580" max="13580" width="8" style="181" customWidth="1"/>
    <col min="13581" max="13581" width="4.7109375" style="181" customWidth="1"/>
    <col min="13582" max="13824" width="9.140625" style="181"/>
    <col min="13825" max="13825" width="9.140625" style="181" customWidth="1"/>
    <col min="13826" max="13826" width="4.7109375" style="181" customWidth="1"/>
    <col min="13827" max="13832" width="8.7109375" style="181" customWidth="1"/>
    <col min="13833" max="13833" width="4.7109375" style="181" customWidth="1"/>
    <col min="13834" max="13834" width="15.28515625" style="181" customWidth="1"/>
    <col min="13835" max="13835" width="7.7109375" style="181" customWidth="1"/>
    <col min="13836" max="13836" width="8" style="181" customWidth="1"/>
    <col min="13837" max="13837" width="4.7109375" style="181" customWidth="1"/>
    <col min="13838" max="14080" width="9.140625" style="181"/>
    <col min="14081" max="14081" width="9.140625" style="181" customWidth="1"/>
    <col min="14082" max="14082" width="4.7109375" style="181" customWidth="1"/>
    <col min="14083" max="14088" width="8.7109375" style="181" customWidth="1"/>
    <col min="14089" max="14089" width="4.7109375" style="181" customWidth="1"/>
    <col min="14090" max="14090" width="15.28515625" style="181" customWidth="1"/>
    <col min="14091" max="14091" width="7.7109375" style="181" customWidth="1"/>
    <col min="14092" max="14092" width="8" style="181" customWidth="1"/>
    <col min="14093" max="14093" width="4.7109375" style="181" customWidth="1"/>
    <col min="14094" max="14336" width="9.140625" style="181"/>
    <col min="14337" max="14337" width="9.140625" style="181" customWidth="1"/>
    <col min="14338" max="14338" width="4.7109375" style="181" customWidth="1"/>
    <col min="14339" max="14344" width="8.7109375" style="181" customWidth="1"/>
    <col min="14345" max="14345" width="4.7109375" style="181" customWidth="1"/>
    <col min="14346" max="14346" width="15.28515625" style="181" customWidth="1"/>
    <col min="14347" max="14347" width="7.7109375" style="181" customWidth="1"/>
    <col min="14348" max="14348" width="8" style="181" customWidth="1"/>
    <col min="14349" max="14349" width="4.7109375" style="181" customWidth="1"/>
    <col min="14350" max="14592" width="9.140625" style="181"/>
    <col min="14593" max="14593" width="9.140625" style="181" customWidth="1"/>
    <col min="14594" max="14594" width="4.7109375" style="181" customWidth="1"/>
    <col min="14595" max="14600" width="8.7109375" style="181" customWidth="1"/>
    <col min="14601" max="14601" width="4.7109375" style="181" customWidth="1"/>
    <col min="14602" max="14602" width="15.28515625" style="181" customWidth="1"/>
    <col min="14603" max="14603" width="7.7109375" style="181" customWidth="1"/>
    <col min="14604" max="14604" width="8" style="181" customWidth="1"/>
    <col min="14605" max="14605" width="4.7109375" style="181" customWidth="1"/>
    <col min="14606" max="14848" width="9.140625" style="181"/>
    <col min="14849" max="14849" width="9.140625" style="181" customWidth="1"/>
    <col min="14850" max="14850" width="4.7109375" style="181" customWidth="1"/>
    <col min="14851" max="14856" width="8.7109375" style="181" customWidth="1"/>
    <col min="14857" max="14857" width="4.7109375" style="181" customWidth="1"/>
    <col min="14858" max="14858" width="15.28515625" style="181" customWidth="1"/>
    <col min="14859" max="14859" width="7.7109375" style="181" customWidth="1"/>
    <col min="14860" max="14860" width="8" style="181" customWidth="1"/>
    <col min="14861" max="14861" width="4.7109375" style="181" customWidth="1"/>
    <col min="14862" max="15104" width="9.140625" style="181"/>
    <col min="15105" max="15105" width="9.140625" style="181" customWidth="1"/>
    <col min="15106" max="15106" width="4.7109375" style="181" customWidth="1"/>
    <col min="15107" max="15112" width="8.7109375" style="181" customWidth="1"/>
    <col min="15113" max="15113" width="4.7109375" style="181" customWidth="1"/>
    <col min="15114" max="15114" width="15.28515625" style="181" customWidth="1"/>
    <col min="15115" max="15115" width="7.7109375" style="181" customWidth="1"/>
    <col min="15116" max="15116" width="8" style="181" customWidth="1"/>
    <col min="15117" max="15117" width="4.7109375" style="181" customWidth="1"/>
    <col min="15118" max="15360" width="9.140625" style="181"/>
    <col min="15361" max="15361" width="9.140625" style="181" customWidth="1"/>
    <col min="15362" max="15362" width="4.7109375" style="181" customWidth="1"/>
    <col min="15363" max="15368" width="8.7109375" style="181" customWidth="1"/>
    <col min="15369" max="15369" width="4.7109375" style="181" customWidth="1"/>
    <col min="15370" max="15370" width="15.28515625" style="181" customWidth="1"/>
    <col min="15371" max="15371" width="7.7109375" style="181" customWidth="1"/>
    <col min="15372" max="15372" width="8" style="181" customWidth="1"/>
    <col min="15373" max="15373" width="4.7109375" style="181" customWidth="1"/>
    <col min="15374" max="15616" width="9.140625" style="181"/>
    <col min="15617" max="15617" width="9.140625" style="181" customWidth="1"/>
    <col min="15618" max="15618" width="4.7109375" style="181" customWidth="1"/>
    <col min="15619" max="15624" width="8.7109375" style="181" customWidth="1"/>
    <col min="15625" max="15625" width="4.7109375" style="181" customWidth="1"/>
    <col min="15626" max="15626" width="15.28515625" style="181" customWidth="1"/>
    <col min="15627" max="15627" width="7.7109375" style="181" customWidth="1"/>
    <col min="15628" max="15628" width="8" style="181" customWidth="1"/>
    <col min="15629" max="15629" width="4.7109375" style="181" customWidth="1"/>
    <col min="15630" max="15872" width="9.140625" style="181"/>
    <col min="15873" max="15873" width="9.140625" style="181" customWidth="1"/>
    <col min="15874" max="15874" width="4.7109375" style="181" customWidth="1"/>
    <col min="15875" max="15880" width="8.7109375" style="181" customWidth="1"/>
    <col min="15881" max="15881" width="4.7109375" style="181" customWidth="1"/>
    <col min="15882" max="15882" width="15.28515625" style="181" customWidth="1"/>
    <col min="15883" max="15883" width="7.7109375" style="181" customWidth="1"/>
    <col min="15884" max="15884" width="8" style="181" customWidth="1"/>
    <col min="15885" max="15885" width="4.7109375" style="181" customWidth="1"/>
    <col min="15886" max="16128" width="9.140625" style="181"/>
    <col min="16129" max="16129" width="9.140625" style="181" customWidth="1"/>
    <col min="16130" max="16130" width="4.7109375" style="181" customWidth="1"/>
    <col min="16131" max="16136" width="8.7109375" style="181" customWidth="1"/>
    <col min="16137" max="16137" width="4.7109375" style="181" customWidth="1"/>
    <col min="16138" max="16138" width="15.28515625" style="181" customWidth="1"/>
    <col min="16139" max="16139" width="7.7109375" style="181" customWidth="1"/>
    <col min="16140" max="16140" width="8" style="181" customWidth="1"/>
    <col min="16141" max="16141" width="4.7109375" style="181" customWidth="1"/>
    <col min="16142" max="16384" width="9.140625" style="181"/>
  </cols>
  <sheetData>
    <row r="1" spans="2:13" ht="15" customHeight="1" x14ac:dyDescent="0.25"/>
    <row r="2" spans="2:13" ht="15" customHeight="1" thickBot="1" x14ac:dyDescent="0.3"/>
    <row r="3" spans="2:13" ht="15" customHeight="1" x14ac:dyDescent="0.25">
      <c r="B3" s="183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5"/>
    </row>
    <row r="4" spans="2:13" ht="15" customHeight="1" x14ac:dyDescent="0.25">
      <c r="B4" s="186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7"/>
    </row>
    <row r="5" spans="2:13" ht="15" customHeight="1" x14ac:dyDescent="0.25">
      <c r="B5" s="186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7"/>
    </row>
    <row r="6" spans="2:13" ht="15" customHeight="1" x14ac:dyDescent="0.25">
      <c r="B6" s="186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7"/>
    </row>
    <row r="7" spans="2:13" ht="15" customHeight="1" x14ac:dyDescent="0.25">
      <c r="B7" s="186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7"/>
    </row>
    <row r="8" spans="2:13" ht="15" customHeight="1" thickBot="1" x14ac:dyDescent="0.3">
      <c r="B8" s="186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7"/>
    </row>
    <row r="9" spans="2:13" ht="15" customHeight="1" x14ac:dyDescent="0.25">
      <c r="B9" s="186"/>
      <c r="C9" s="236" t="s">
        <v>133</v>
      </c>
      <c r="D9" s="237"/>
      <c r="E9" s="237"/>
      <c r="F9" s="237"/>
      <c r="G9" s="237"/>
      <c r="H9" s="237"/>
      <c r="I9" s="237"/>
      <c r="J9" s="237"/>
      <c r="K9" s="237"/>
      <c r="L9" s="238"/>
      <c r="M9" s="187"/>
    </row>
    <row r="10" spans="2:13" ht="15" customHeight="1" x14ac:dyDescent="0.25">
      <c r="B10" s="186"/>
      <c r="C10" s="239"/>
      <c r="D10" s="240"/>
      <c r="E10" s="240"/>
      <c r="F10" s="240"/>
      <c r="G10" s="240"/>
      <c r="H10" s="240"/>
      <c r="I10" s="240"/>
      <c r="J10" s="240"/>
      <c r="K10" s="240"/>
      <c r="L10" s="241"/>
      <c r="M10" s="187"/>
    </row>
    <row r="11" spans="2:13" ht="15" customHeight="1" x14ac:dyDescent="0.25">
      <c r="B11" s="186"/>
      <c r="C11" s="239"/>
      <c r="D11" s="240"/>
      <c r="E11" s="240"/>
      <c r="F11" s="240"/>
      <c r="G11" s="240"/>
      <c r="H11" s="240"/>
      <c r="I11" s="240"/>
      <c r="J11" s="240"/>
      <c r="K11" s="240"/>
      <c r="L11" s="241"/>
      <c r="M11" s="187"/>
    </row>
    <row r="12" spans="2:13" ht="275.25" customHeight="1" thickBot="1" x14ac:dyDescent="0.3">
      <c r="B12" s="186"/>
      <c r="C12" s="242"/>
      <c r="D12" s="243"/>
      <c r="E12" s="243"/>
      <c r="F12" s="243"/>
      <c r="G12" s="243"/>
      <c r="H12" s="243"/>
      <c r="I12" s="243"/>
      <c r="J12" s="243"/>
      <c r="K12" s="243"/>
      <c r="L12" s="244"/>
      <c r="M12" s="187"/>
    </row>
    <row r="13" spans="2:13" ht="15" customHeight="1" x14ac:dyDescent="0.25">
      <c r="B13" s="186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7"/>
    </row>
    <row r="14" spans="2:13" ht="15" customHeight="1" x14ac:dyDescent="0.25">
      <c r="B14" s="186"/>
      <c r="C14" s="180"/>
      <c r="D14" s="245" t="s">
        <v>155</v>
      </c>
      <c r="E14" s="245"/>
      <c r="F14" s="245"/>
      <c r="G14" s="245"/>
      <c r="H14" s="245"/>
      <c r="I14" s="245"/>
      <c r="J14" s="245"/>
      <c r="K14" s="180"/>
      <c r="L14" s="180"/>
      <c r="M14" s="187"/>
    </row>
    <row r="15" spans="2:13" ht="15" customHeight="1" x14ac:dyDescent="0.25">
      <c r="B15" s="186"/>
      <c r="C15" s="180"/>
      <c r="D15" s="245"/>
      <c r="E15" s="245"/>
      <c r="F15" s="245"/>
      <c r="G15" s="245"/>
      <c r="H15" s="245"/>
      <c r="I15" s="245"/>
      <c r="J15" s="245"/>
      <c r="K15" s="180"/>
      <c r="L15" s="180"/>
      <c r="M15" s="187"/>
    </row>
    <row r="16" spans="2:13" ht="15" customHeight="1" x14ac:dyDescent="0.25">
      <c r="B16" s="186"/>
      <c r="C16" s="180"/>
      <c r="D16" s="245"/>
      <c r="E16" s="245"/>
      <c r="F16" s="245"/>
      <c r="G16" s="245"/>
      <c r="H16" s="245"/>
      <c r="I16" s="245"/>
      <c r="J16" s="245"/>
      <c r="K16" s="180"/>
      <c r="L16" s="180"/>
      <c r="M16" s="187"/>
    </row>
    <row r="17" spans="2:13" ht="15" customHeight="1" x14ac:dyDescent="0.25">
      <c r="B17" s="186"/>
      <c r="C17" s="180"/>
      <c r="D17" s="245"/>
      <c r="E17" s="245"/>
      <c r="F17" s="245"/>
      <c r="G17" s="245"/>
      <c r="H17" s="245"/>
      <c r="I17" s="245"/>
      <c r="J17" s="245"/>
      <c r="K17" s="180"/>
      <c r="L17" s="180"/>
      <c r="M17" s="187"/>
    </row>
    <row r="18" spans="2:13" ht="15" customHeight="1" x14ac:dyDescent="0.25">
      <c r="B18" s="186"/>
      <c r="C18" s="180"/>
      <c r="D18" s="245"/>
      <c r="E18" s="245"/>
      <c r="F18" s="245"/>
      <c r="G18" s="245"/>
      <c r="H18" s="245"/>
      <c r="I18" s="245"/>
      <c r="J18" s="245"/>
      <c r="K18" s="180"/>
      <c r="L18" s="180"/>
      <c r="M18" s="187"/>
    </row>
    <row r="19" spans="2:13" ht="15" customHeight="1" x14ac:dyDescent="0.25">
      <c r="B19" s="186"/>
      <c r="C19" s="180"/>
      <c r="D19" s="192"/>
      <c r="E19" s="192"/>
      <c r="F19" s="192"/>
      <c r="G19" s="192"/>
      <c r="H19" s="192"/>
      <c r="I19" s="192"/>
      <c r="J19" s="192"/>
      <c r="K19" s="180"/>
      <c r="L19" s="180"/>
      <c r="M19" s="187"/>
    </row>
    <row r="20" spans="2:13" ht="15" customHeight="1" x14ac:dyDescent="0.25">
      <c r="B20" s="186"/>
      <c r="C20" s="180"/>
      <c r="D20" s="192"/>
      <c r="E20" s="192"/>
      <c r="F20" s="192"/>
      <c r="G20" s="192"/>
      <c r="H20" s="192"/>
      <c r="I20" s="192"/>
      <c r="J20" s="192"/>
      <c r="K20" s="180"/>
      <c r="L20" s="180"/>
      <c r="M20" s="187"/>
    </row>
    <row r="21" spans="2:13" ht="15" customHeight="1" x14ac:dyDescent="0.25">
      <c r="B21" s="186"/>
      <c r="C21" s="180"/>
      <c r="D21" s="192"/>
      <c r="E21" s="192"/>
      <c r="F21" s="192"/>
      <c r="G21" s="192"/>
      <c r="H21" s="192"/>
      <c r="I21" s="192"/>
      <c r="J21" s="192"/>
      <c r="K21" s="180"/>
      <c r="L21" s="180"/>
      <c r="M21" s="187"/>
    </row>
    <row r="22" spans="2:13" ht="15" customHeight="1" x14ac:dyDescent="0.25">
      <c r="B22" s="186"/>
      <c r="C22" s="180"/>
      <c r="D22" s="192"/>
      <c r="E22" s="192"/>
      <c r="F22" s="192"/>
      <c r="G22" s="192"/>
      <c r="H22" s="192"/>
      <c r="I22" s="192"/>
      <c r="J22" s="192"/>
      <c r="K22" s="180"/>
      <c r="L22" s="180"/>
      <c r="M22" s="187"/>
    </row>
    <row r="23" spans="2:13" ht="15" customHeight="1" x14ac:dyDescent="0.25">
      <c r="B23" s="186"/>
      <c r="C23" s="180"/>
      <c r="D23" s="192"/>
      <c r="E23" s="192"/>
      <c r="F23" s="192"/>
      <c r="G23" s="192"/>
      <c r="H23" s="192"/>
      <c r="I23" s="192"/>
      <c r="J23" s="192"/>
      <c r="K23" s="180"/>
      <c r="L23" s="180"/>
      <c r="M23" s="187"/>
    </row>
    <row r="24" spans="2:13" ht="15" customHeight="1" x14ac:dyDescent="0.25">
      <c r="B24" s="186"/>
      <c r="C24" s="180"/>
      <c r="D24" s="192"/>
      <c r="E24" s="192"/>
      <c r="F24" s="192"/>
      <c r="G24" s="192"/>
      <c r="H24" s="192"/>
      <c r="I24" s="192"/>
      <c r="J24" s="192"/>
      <c r="K24" s="180"/>
      <c r="L24" s="180"/>
      <c r="M24" s="187"/>
    </row>
    <row r="25" spans="2:13" ht="15" customHeight="1" x14ac:dyDescent="0.25">
      <c r="B25" s="186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7"/>
    </row>
    <row r="26" spans="2:13" ht="15" customHeight="1" x14ac:dyDescent="0.25">
      <c r="B26" s="186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7"/>
    </row>
    <row r="27" spans="2:13" ht="15" customHeight="1" x14ac:dyDescent="0.25">
      <c r="B27" s="186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7"/>
    </row>
    <row r="28" spans="2:13" ht="15" customHeight="1" x14ac:dyDescent="0.25">
      <c r="B28" s="186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7"/>
    </row>
    <row r="29" spans="2:13" ht="15" customHeight="1" x14ac:dyDescent="0.25">
      <c r="B29" s="186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7"/>
    </row>
    <row r="30" spans="2:13" ht="15" customHeight="1" x14ac:dyDescent="0.25">
      <c r="B30" s="186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7"/>
    </row>
    <row r="31" spans="2:13" ht="15" customHeight="1" x14ac:dyDescent="0.25">
      <c r="B31" s="186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7"/>
    </row>
    <row r="32" spans="2:13" ht="15" customHeight="1" x14ac:dyDescent="0.25">
      <c r="B32" s="186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7"/>
    </row>
    <row r="33" spans="2:13" ht="15" customHeight="1" x14ac:dyDescent="0.25">
      <c r="B33" s="186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7"/>
    </row>
    <row r="34" spans="2:13" ht="15" customHeight="1" x14ac:dyDescent="0.25">
      <c r="B34" s="186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7"/>
    </row>
    <row r="35" spans="2:13" ht="15" customHeight="1" x14ac:dyDescent="0.25">
      <c r="B35" s="186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7"/>
    </row>
    <row r="36" spans="2:13" ht="15" customHeight="1" x14ac:dyDescent="0.25">
      <c r="B36" s="186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7"/>
    </row>
    <row r="37" spans="2:13" ht="15" customHeight="1" x14ac:dyDescent="0.25">
      <c r="B37" s="186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7"/>
    </row>
    <row r="38" spans="2:13" ht="15" customHeight="1" thickBot="1" x14ac:dyDescent="0.3">
      <c r="B38" s="188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90"/>
    </row>
    <row r="39" spans="2:13" s="180" customFormat="1" ht="15" customHeight="1" x14ac:dyDescent="0.25"/>
    <row r="40" spans="2:13" s="180" customFormat="1" ht="15" customHeight="1" x14ac:dyDescent="0.25"/>
    <row r="41" spans="2:13" s="180" customFormat="1" ht="15" customHeight="1" x14ac:dyDescent="0.25"/>
    <row r="42" spans="2:13" s="180" customFormat="1" ht="15" customHeight="1" x14ac:dyDescent="0.25"/>
    <row r="43" spans="2:13" s="180" customFormat="1" ht="15" customHeight="1" x14ac:dyDescent="0.25"/>
    <row r="44" spans="2:13" s="180" customFormat="1" ht="15" customHeight="1" x14ac:dyDescent="0.25"/>
    <row r="45" spans="2:13" s="180" customFormat="1" ht="15" customHeight="1" x14ac:dyDescent="0.25"/>
    <row r="46" spans="2:13" s="180" customFormat="1" ht="15" customHeight="1" x14ac:dyDescent="0.25"/>
    <row r="47" spans="2:13" s="180" customFormat="1" ht="15" customHeight="1" x14ac:dyDescent="0.25"/>
    <row r="48" spans="2:13" s="180" customFormat="1" ht="15" customHeight="1" x14ac:dyDescent="0.25"/>
    <row r="49" s="180" customFormat="1" ht="15" customHeight="1" x14ac:dyDescent="0.25"/>
    <row r="50" s="180" customFormat="1" ht="15" customHeight="1" x14ac:dyDescent="0.25"/>
    <row r="51" s="180" customFormat="1" ht="15" customHeight="1" x14ac:dyDescent="0.25"/>
    <row r="52" s="180" customFormat="1" ht="15" customHeight="1" x14ac:dyDescent="0.25"/>
    <row r="53" s="180" customFormat="1" ht="15" customHeight="1" x14ac:dyDescent="0.25"/>
    <row r="54" s="180" customFormat="1" ht="15" customHeight="1" x14ac:dyDescent="0.25"/>
    <row r="55" s="180" customFormat="1" ht="15" customHeight="1" x14ac:dyDescent="0.25"/>
    <row r="56" s="180" customFormat="1" ht="15" customHeight="1" x14ac:dyDescent="0.25"/>
    <row r="57" s="180" customFormat="1" ht="15" customHeight="1" x14ac:dyDescent="0.25"/>
    <row r="58" s="180" customFormat="1" ht="15" customHeight="1" x14ac:dyDescent="0.25"/>
    <row r="59" s="180" customFormat="1" ht="15" customHeight="1" x14ac:dyDescent="0.25"/>
    <row r="60" s="180" customFormat="1" ht="15" customHeight="1" x14ac:dyDescent="0.25"/>
    <row r="61" s="180" customFormat="1" ht="15" customHeight="1" x14ac:dyDescent="0.25"/>
    <row r="62" s="180" customFormat="1" ht="15" customHeight="1" x14ac:dyDescent="0.25"/>
    <row r="63" s="180" customFormat="1" ht="15" customHeight="1" x14ac:dyDescent="0.25"/>
    <row r="64" s="180" customFormat="1" ht="15" customHeight="1" x14ac:dyDescent="0.25"/>
    <row r="65" s="180" customFormat="1" ht="15" customHeight="1" x14ac:dyDescent="0.25"/>
    <row r="66" s="180" customFormat="1" ht="15" customHeight="1" x14ac:dyDescent="0.25"/>
    <row r="67" s="180" customFormat="1" ht="15" customHeight="1" x14ac:dyDescent="0.25"/>
    <row r="68" s="180" customFormat="1" ht="15" customHeight="1" x14ac:dyDescent="0.25"/>
    <row r="69" s="180" customFormat="1" ht="15" customHeight="1" x14ac:dyDescent="0.25"/>
    <row r="70" s="180" customFormat="1" ht="15" customHeight="1" x14ac:dyDescent="0.25"/>
    <row r="71" s="180" customFormat="1" ht="15" customHeight="1" x14ac:dyDescent="0.25"/>
    <row r="72" s="180" customFormat="1" ht="15" customHeight="1" x14ac:dyDescent="0.25"/>
    <row r="73" s="180" customFormat="1" ht="15" customHeight="1" x14ac:dyDescent="0.25"/>
    <row r="74" s="180" customFormat="1" ht="15" customHeight="1" x14ac:dyDescent="0.25"/>
    <row r="75" s="180" customFormat="1" ht="15" customHeight="1" x14ac:dyDescent="0.25"/>
    <row r="76" s="180" customFormat="1" ht="15" customHeight="1" x14ac:dyDescent="0.25"/>
    <row r="77" s="180" customFormat="1" ht="15" customHeight="1" x14ac:dyDescent="0.25"/>
    <row r="78" s="180" customFormat="1" ht="15" customHeight="1" x14ac:dyDescent="0.25"/>
    <row r="79" s="180" customFormat="1" ht="15" customHeight="1" x14ac:dyDescent="0.25"/>
    <row r="80" s="180" customFormat="1" ht="15" customHeight="1" x14ac:dyDescent="0.25"/>
    <row r="81" s="180" customFormat="1" ht="15" customHeight="1" x14ac:dyDescent="0.25"/>
    <row r="82" s="180" customFormat="1" ht="15" customHeight="1" x14ac:dyDescent="0.25"/>
    <row r="83" s="180" customFormat="1" ht="15" customHeight="1" x14ac:dyDescent="0.25"/>
    <row r="84" s="180" customFormat="1" ht="15" customHeight="1" x14ac:dyDescent="0.25"/>
    <row r="85" s="180" customFormat="1" ht="15" customHeight="1" x14ac:dyDescent="0.25"/>
    <row r="86" s="180" customFormat="1" ht="15" customHeight="1" x14ac:dyDescent="0.25"/>
    <row r="87" s="180" customFormat="1" ht="15" customHeight="1" x14ac:dyDescent="0.25"/>
    <row r="88" s="180" customFormat="1" ht="15" customHeight="1" x14ac:dyDescent="0.25"/>
    <row r="89" s="180" customFormat="1" ht="15" customHeight="1" x14ac:dyDescent="0.25"/>
    <row r="90" s="180" customFormat="1" ht="15" customHeight="1" x14ac:dyDescent="0.25"/>
    <row r="91" s="180" customFormat="1" ht="15" customHeight="1" x14ac:dyDescent="0.25"/>
    <row r="92" s="180" customFormat="1" ht="15" customHeight="1" x14ac:dyDescent="0.25"/>
    <row r="93" s="180" customFormat="1" ht="15" customHeight="1" x14ac:dyDescent="0.25"/>
    <row r="94" s="180" customFormat="1" ht="15" customHeight="1" x14ac:dyDescent="0.25"/>
    <row r="95" s="180" customFormat="1" ht="15" customHeight="1" x14ac:dyDescent="0.25"/>
    <row r="96" s="180" customFormat="1" ht="15" customHeight="1" x14ac:dyDescent="0.25"/>
    <row r="97" s="180" customFormat="1" ht="15" customHeight="1" x14ac:dyDescent="0.25"/>
    <row r="98" s="180" customFormat="1" ht="15" customHeight="1" x14ac:dyDescent="0.25"/>
    <row r="99" s="180" customFormat="1" ht="15" customHeight="1" x14ac:dyDescent="0.25"/>
    <row r="100" s="180" customFormat="1" ht="15" customHeight="1" x14ac:dyDescent="0.25"/>
    <row r="101" s="180" customFormat="1" ht="15" customHeight="1" x14ac:dyDescent="0.25"/>
    <row r="102" s="180" customFormat="1" ht="15" customHeight="1" x14ac:dyDescent="0.25"/>
    <row r="103" s="180" customFormat="1" ht="15" customHeight="1" x14ac:dyDescent="0.25"/>
    <row r="104" s="180" customFormat="1" ht="15" customHeight="1" x14ac:dyDescent="0.25"/>
    <row r="105" s="180" customFormat="1" ht="15" customHeight="1" x14ac:dyDescent="0.25"/>
    <row r="106" s="180" customFormat="1" ht="15" customHeight="1" x14ac:dyDescent="0.25"/>
    <row r="107" s="180" customFormat="1" ht="15" customHeight="1" x14ac:dyDescent="0.25"/>
    <row r="108" s="180" customFormat="1" ht="15" customHeight="1" x14ac:dyDescent="0.25"/>
    <row r="109" s="180" customFormat="1" ht="15" customHeight="1" x14ac:dyDescent="0.25"/>
    <row r="110" s="180" customFormat="1" ht="15" customHeight="1" x14ac:dyDescent="0.25"/>
    <row r="111" s="180" customFormat="1" ht="15" customHeight="1" x14ac:dyDescent="0.25"/>
    <row r="112" s="180" customFormat="1" ht="15" customHeight="1" x14ac:dyDescent="0.25"/>
    <row r="113" s="180" customFormat="1" ht="15" customHeight="1" x14ac:dyDescent="0.25"/>
    <row r="114" s="180" customFormat="1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</sheetData>
  <mergeCells count="2">
    <mergeCell ref="D14:J18"/>
    <mergeCell ref="C9:L12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consumi</vt:lpstr>
      <vt:lpstr>titolo</vt:lpstr>
      <vt:lpstr>sezione1</vt:lpstr>
      <vt:lpstr>sezione2</vt:lpstr>
      <vt:lpstr>sezione3</vt:lpstr>
      <vt:lpstr>consumi!Area_stampa</vt:lpstr>
      <vt:lpstr>sezione2!Area_stampa</vt:lpstr>
      <vt:lpstr>sezione3!Area_stampa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Lazzeri Paolo</dc:creator>
  <cp:lastModifiedBy>Lazzeri Paolo</cp:lastModifiedBy>
  <cp:lastPrinted>2019-05-07T08:24:15Z</cp:lastPrinted>
  <dcterms:created xsi:type="dcterms:W3CDTF">2019-03-22T09:55:24Z</dcterms:created>
  <dcterms:modified xsi:type="dcterms:W3CDTF">2019-05-07T08:27:52Z</dcterms:modified>
</cp:coreProperties>
</file>